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023 DOSYASI\2022-2023 ATLETİZM\kayıt formları son şekli 2023\"/>
    </mc:Choice>
  </mc:AlternateContent>
  <xr:revisionPtr revIDLastSave="0" documentId="8_{4C2EA618-242B-464C-B652-4B6EDC769644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GENEL BİLGİ GİRİŞİ" sheetId="7" state="hidden" r:id="rId1"/>
    <sheet name="GENÇ KIZ TAKIM KAYIT" sheetId="6" r:id="rId2"/>
    <sheet name="GENÇ ERKEK TAKIM KAYIT" sheetId="1" r:id="rId3"/>
  </sheets>
  <externalReferences>
    <externalReference r:id="rId4"/>
  </externalReferences>
  <definedNames>
    <definedName name="_xlnm.Print_Area" localSheetId="2">'GENÇ ERKEK TAKIM KAYIT'!$A$1:$F$35</definedName>
    <definedName name="_xlnm.Print_Area" localSheetId="1">'GENÇ KIZ TAKIM KAYIT'!$A$1:$F$34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1" i="6"/>
  <c r="G11" i="1"/>
  <c r="H7" i="6"/>
  <c r="I7" i="6"/>
  <c r="B9" i="7"/>
  <c r="H7" i="1" s="1"/>
  <c r="C9" i="7"/>
  <c r="I7" i="1" s="1"/>
  <c r="G30" i="6" l="1"/>
  <c r="I30" i="1"/>
  <c r="I29" i="1"/>
  <c r="H29" i="1" s="1"/>
  <c r="I28" i="1"/>
  <c r="H28" i="1"/>
  <c r="I27" i="1"/>
  <c r="I26" i="1"/>
  <c r="H26" i="1" s="1"/>
  <c r="I25" i="1"/>
  <c r="H25" i="1" s="1"/>
  <c r="I24" i="1"/>
  <c r="I23" i="1"/>
  <c r="I22" i="1"/>
  <c r="H22" i="1" s="1"/>
  <c r="I21" i="1"/>
  <c r="I20" i="1"/>
  <c r="I19" i="1"/>
  <c r="I18" i="1"/>
  <c r="H18" i="1" s="1"/>
  <c r="I17" i="1"/>
  <c r="I16" i="1"/>
  <c r="I15" i="1"/>
  <c r="I14" i="1"/>
  <c r="H14" i="1" s="1"/>
  <c r="I13" i="1"/>
  <c r="H13" i="1" s="1"/>
  <c r="I12" i="1"/>
  <c r="H12" i="1"/>
  <c r="I11" i="1"/>
  <c r="H11" i="1" s="1"/>
  <c r="H17" i="1" l="1"/>
  <c r="H20" i="1"/>
  <c r="H16" i="1"/>
  <c r="H21" i="1"/>
  <c r="H24" i="1"/>
  <c r="H19" i="1"/>
  <c r="H27" i="1"/>
  <c r="H30" i="1"/>
  <c r="H15" i="1"/>
  <c r="H31" i="1" s="1"/>
  <c r="H23" i="1"/>
  <c r="I12" i="6"/>
  <c r="I13" i="6"/>
  <c r="I14" i="6"/>
  <c r="I15" i="6"/>
  <c r="H15" i="6" s="1"/>
  <c r="I16" i="6"/>
  <c r="I17" i="6"/>
  <c r="I18" i="6"/>
  <c r="I19" i="6"/>
  <c r="H19" i="6" s="1"/>
  <c r="I20" i="6"/>
  <c r="I21" i="6"/>
  <c r="I22" i="6"/>
  <c r="I23" i="6"/>
  <c r="H23" i="6" s="1"/>
  <c r="I24" i="6"/>
  <c r="I25" i="6"/>
  <c r="I26" i="6"/>
  <c r="I27" i="6"/>
  <c r="H27" i="6" s="1"/>
  <c r="I28" i="6"/>
  <c r="I29" i="6"/>
  <c r="I11" i="6"/>
  <c r="H11" i="6"/>
  <c r="D31" i="1"/>
  <c r="A31" i="1"/>
  <c r="D30" i="6"/>
  <c r="A30" i="6"/>
  <c r="D4" i="7"/>
  <c r="A3" i="1" s="1"/>
  <c r="D3" i="7"/>
  <c r="A3" i="6" s="1"/>
  <c r="A1" i="6"/>
  <c r="D5" i="7"/>
  <c r="A2" i="1" s="1"/>
  <c r="H22" i="6" l="1"/>
  <c r="H29" i="6"/>
  <c r="H25" i="6"/>
  <c r="H21" i="6"/>
  <c r="H17" i="6"/>
  <c r="H13" i="6"/>
  <c r="H26" i="6"/>
  <c r="H18" i="6"/>
  <c r="H14" i="6"/>
  <c r="H28" i="6"/>
  <c r="H24" i="6"/>
  <c r="H20" i="6"/>
  <c r="H16" i="6"/>
  <c r="H12" i="6"/>
  <c r="H30" i="6" s="1"/>
  <c r="A2" i="6"/>
  <c r="F6" i="1"/>
  <c r="F6" i="6"/>
  <c r="F5" i="1"/>
  <c r="F5" i="6"/>
  <c r="B16" i="6"/>
  <c r="E16" i="6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1" i="1"/>
  <c r="E12" i="6"/>
  <c r="E13" i="6"/>
  <c r="E14" i="6"/>
  <c r="E15" i="6"/>
  <c r="E17" i="6"/>
  <c r="E18" i="6"/>
  <c r="E19" i="6"/>
  <c r="E20" i="6"/>
  <c r="E21" i="6"/>
  <c r="E22" i="6"/>
  <c r="E23" i="6"/>
  <c r="E24" i="6"/>
  <c r="E25" i="6"/>
  <c r="E11" i="6"/>
  <c r="A1" i="1"/>
  <c r="C6" i="1"/>
  <c r="C6" i="6"/>
  <c r="B24" i="6"/>
  <c r="B26" i="1" l="1"/>
  <c r="B27" i="1"/>
  <c r="B28" i="1"/>
  <c r="B29" i="1"/>
  <c r="B30" i="1"/>
  <c r="B11" i="6"/>
  <c r="B12" i="6"/>
  <c r="B13" i="6"/>
  <c r="B14" i="6"/>
  <c r="B15" i="6"/>
  <c r="B17" i="6"/>
  <c r="B18" i="6"/>
  <c r="B19" i="6"/>
  <c r="B20" i="6"/>
  <c r="B21" i="6"/>
  <c r="B22" i="6"/>
  <c r="B23" i="6"/>
  <c r="B25" i="6"/>
  <c r="B27" i="6"/>
  <c r="B28" i="6"/>
  <c r="B29" i="6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11" i="1"/>
  <c r="B26" i="6"/>
</calcChain>
</file>

<file path=xl/sharedStrings.xml><?xml version="1.0" encoding="utf-8"?>
<sst xmlns="http://schemas.openxmlformats.org/spreadsheetml/2006/main" count="183" uniqueCount="59">
  <si>
    <t>S.N.</t>
  </si>
  <si>
    <t>ADI VE SOYADI</t>
  </si>
  <si>
    <t>Okul Adı :</t>
  </si>
  <si>
    <t>Kategori :</t>
  </si>
  <si>
    <t>YARIŞACAĞI BRANŞ</t>
  </si>
  <si>
    <t>TAKIM KAYIT LİSTESİ</t>
  </si>
  <si>
    <t>GÖGÜS NO</t>
  </si>
  <si>
    <t>OKULUN ADI</t>
  </si>
  <si>
    <t>Göğüs No :</t>
  </si>
  <si>
    <t>Tel No:</t>
  </si>
  <si>
    <t>e-mail:</t>
  </si>
  <si>
    <t>Okul Adı: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</si>
  <si>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</si>
  <si>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</si>
  <si>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</si>
  <si>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</si>
  <si>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</si>
  <si>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t>GENÇ KIZ</t>
  </si>
  <si>
    <t>GENÇ ERKEK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</si>
  <si>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</si>
  <si>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</si>
  <si>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Adı Soyadı :</t>
  </si>
  <si>
    <t>ÖĞRETMENİN;</t>
  </si>
  <si>
    <t>-</t>
  </si>
  <si>
    <t>100m</t>
  </si>
  <si>
    <t>200m</t>
  </si>
  <si>
    <t>400m</t>
  </si>
  <si>
    <t>800m</t>
  </si>
  <si>
    <t>1500m</t>
  </si>
  <si>
    <t>3000m</t>
  </si>
  <si>
    <t>110m Eng</t>
  </si>
  <si>
    <t>300m Eng</t>
  </si>
  <si>
    <t>300m</t>
  </si>
  <si>
    <t>100m Eng</t>
  </si>
  <si>
    <t>Tarih:</t>
  </si>
  <si>
    <t>Yer:</t>
  </si>
  <si>
    <t>Uzun Atlama</t>
  </si>
  <si>
    <t>Üçadım Atlama</t>
  </si>
  <si>
    <t>Yüksek Atlama</t>
  </si>
  <si>
    <t>Sırıkla Atlama</t>
  </si>
  <si>
    <t>Gülle Atma</t>
  </si>
  <si>
    <t>Disk Atma</t>
  </si>
  <si>
    <t>Cirit Atma</t>
  </si>
  <si>
    <t>Çekiç Atma</t>
  </si>
  <si>
    <t xml:space="preserve">Müsabakanın Cinsi:  </t>
  </si>
  <si>
    <t>MÜSABAKA LİSTESİ</t>
  </si>
  <si>
    <t xml:space="preserve">Öğretim Yılı:  </t>
  </si>
  <si>
    <t>2022-2023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</si>
  <si>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</si>
  <si>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</si>
  <si>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</si>
  <si>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</si>
  <si>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>MİLLİ EĞİTİM BAKANLIĞI</t>
  </si>
  <si>
    <r>
      <t xml:space="preserve">Sadece </t>
    </r>
    <r>
      <rPr>
        <b/>
        <i/>
        <sz val="14"/>
        <color theme="1"/>
        <rFont val="Century Gothic"/>
        <family val="2"/>
        <charset val="162"/>
      </rPr>
      <t>GRİ</t>
    </r>
    <r>
      <rPr>
        <b/>
        <i/>
        <sz val="14"/>
        <color indexed="10"/>
        <rFont val="Century Gothic"/>
        <family val="2"/>
        <charset val="162"/>
      </rPr>
      <t xml:space="preserve"> renkli hücreler dolduruluyor.
*  Öğrencilerin Adı Soyadı BÜYÜK harflerle yazılmalıdır.
*  Doğum tarihleri de açık olarak Gün/Ay/Yıl (12.12.2008) olarak yazılmalıdır.</t>
    </r>
  </si>
  <si>
    <t>Yaş Kategorisi:</t>
  </si>
  <si>
    <t>01.09.2004 - 2005 - 2006 - 2007 - 2008 Doğumlular</t>
  </si>
  <si>
    <t>İSVEÇ BAYRAK</t>
  </si>
  <si>
    <t>ŞAMPİYON MELEKLER FİNAL</t>
  </si>
  <si>
    <t>18-19 NİSAN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</si>
</sst>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2"/>
      <name val="Century Gothic"/>
      <family val="2"/>
      <charset val="162"/>
    </font>
    <font>
      <u/>
      <sz val="11"/>
      <color theme="10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i/>
      <sz val="14"/>
      <color indexed="10"/>
      <name val="Century Gothic"/>
      <family val="2"/>
      <charset val="162"/>
    </font>
    <font>
      <sz val="12"/>
      <color theme="1"/>
      <name val="Century Gothic"/>
      <family val="2"/>
      <charset val="162"/>
    </font>
    <font>
      <i/>
      <sz val="12"/>
      <color indexed="8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i/>
      <sz val="12"/>
      <color indexed="8"/>
      <name val="Century Gothic"/>
      <family val="2"/>
      <charset val="162"/>
    </font>
    <font>
      <b/>
      <sz val="12"/>
      <name val="Century Gothic"/>
      <family val="2"/>
      <charset val="162"/>
    </font>
    <font>
      <b/>
      <i/>
      <sz val="12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4"/>
      <color theme="0" tint="-0.249977111117893"/>
      <name val="Calibri"/>
      <family val="2"/>
      <charset val="162"/>
      <scheme val="minor"/>
    </font>
    <font>
      <sz val="11"/>
      <color theme="0" tint="-0.249977111117893"/>
      <name val="Calibri"/>
      <family val="2"/>
      <charset val="162"/>
      <scheme val="minor"/>
    </font>
    <font>
      <b/>
      <i/>
      <sz val="14"/>
      <color theme="1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0"/>
      <color rgb="FFFF000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34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8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49" fontId="24" fillId="28" borderId="10" xfId="0" applyNumberFormat="1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31" fillId="0" borderId="10" xfId="37" applyFont="1" applyBorder="1" applyAlignment="1">
      <alignment horizontal="center" vertical="center" wrapText="1"/>
    </xf>
    <xf numFmtId="0" fontId="31" fillId="0" borderId="11" xfId="37" applyFont="1" applyBorder="1" applyAlignment="1">
      <alignment horizontal="center" vertical="center" wrapText="1"/>
    </xf>
    <xf numFmtId="0" fontId="31" fillId="24" borderId="12" xfId="37" applyFont="1" applyFill="1" applyBorder="1" applyAlignment="1">
      <alignment horizontal="center" vertical="center" wrapText="1"/>
    </xf>
    <xf numFmtId="0" fontId="31" fillId="0" borderId="14" xfId="37" applyFont="1" applyBorder="1" applyAlignment="1">
      <alignment horizontal="center" vertical="center" wrapText="1"/>
    </xf>
    <xf numFmtId="0" fontId="31" fillId="24" borderId="10" xfId="37" applyFont="1" applyFill="1" applyBorder="1" applyAlignment="1">
      <alignment horizontal="center" vertical="center" wrapText="1"/>
    </xf>
    <xf numFmtId="0" fontId="31" fillId="0" borderId="16" xfId="37" applyFont="1" applyBorder="1" applyAlignment="1">
      <alignment horizontal="center" vertical="center" wrapText="1"/>
    </xf>
    <xf numFmtId="0" fontId="31" fillId="24" borderId="17" xfId="37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31" fillId="0" borderId="1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0" fontId="31" fillId="0" borderId="12" xfId="36" applyFont="1" applyBorder="1" applyAlignment="1">
      <alignment horizontal="center" vertical="center" wrapText="1"/>
    </xf>
    <xf numFmtId="0" fontId="32" fillId="24" borderId="13" xfId="36" applyFont="1" applyFill="1" applyBorder="1" applyAlignment="1">
      <alignment horizontal="center" vertical="center" wrapText="1"/>
    </xf>
    <xf numFmtId="0" fontId="31" fillId="0" borderId="14" xfId="36" applyFont="1" applyBorder="1" applyAlignment="1">
      <alignment horizontal="center" vertical="center" wrapText="1"/>
    </xf>
    <xf numFmtId="0" fontId="31" fillId="0" borderId="16" xfId="36" applyFont="1" applyBorder="1" applyAlignment="1">
      <alignment horizontal="center" vertical="center" wrapText="1"/>
    </xf>
    <xf numFmtId="0" fontId="31" fillId="0" borderId="17" xfId="36" applyFont="1" applyBorder="1" applyAlignment="1">
      <alignment horizontal="center" vertical="center" wrapText="1"/>
    </xf>
    <xf numFmtId="0" fontId="32" fillId="24" borderId="18" xfId="36" applyFont="1" applyFill="1" applyBorder="1" applyAlignment="1">
      <alignment horizontal="center" vertical="center" wrapText="1"/>
    </xf>
    <xf numFmtId="0" fontId="34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7" applyNumberFormat="1" applyFont="1" applyFill="1" applyBorder="1" applyAlignment="1" applyProtection="1">
      <alignment horizontal="center" vertical="center" wrapText="1"/>
      <protection locked="0"/>
    </xf>
    <xf numFmtId="0" fontId="31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right" vertical="center"/>
    </xf>
    <xf numFmtId="0" fontId="31" fillId="0" borderId="28" xfId="36" applyFont="1" applyBorder="1" applyAlignment="1">
      <alignment horizontal="center" vertical="center" wrapText="1"/>
    </xf>
    <xf numFmtId="0" fontId="31" fillId="0" borderId="29" xfId="36" applyFont="1" applyBorder="1" applyAlignment="1">
      <alignment horizontal="center" vertical="center" wrapText="1"/>
    </xf>
    <xf numFmtId="14" fontId="31" fillId="26" borderId="29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5" xfId="36" applyFont="1" applyBorder="1" applyAlignment="1">
      <alignment horizontal="center" vertical="center" wrapText="1"/>
    </xf>
    <xf numFmtId="14" fontId="31" fillId="26" borderId="17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8" xfId="37" applyFont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14" fontId="31" fillId="26" borderId="12" xfId="36" applyNumberFormat="1" applyFont="1" applyFill="1" applyBorder="1" applyAlignment="1" applyProtection="1">
      <alignment horizontal="center" vertical="center" wrapText="1"/>
      <protection locked="0"/>
    </xf>
    <xf numFmtId="0" fontId="32" fillId="24" borderId="15" xfId="36" applyFont="1" applyFill="1" applyBorder="1" applyAlignment="1">
      <alignment horizontal="center" vertical="center" wrapText="1"/>
    </xf>
    <xf numFmtId="0" fontId="32" fillId="0" borderId="30" xfId="36" applyFont="1" applyBorder="1" applyAlignment="1">
      <alignment horizontal="center" vertical="center" wrapText="1"/>
    </xf>
    <xf numFmtId="0" fontId="29" fillId="0" borderId="31" xfId="36" applyFont="1" applyBorder="1" applyAlignment="1">
      <alignment horizontal="center" vertical="center" wrapText="1"/>
    </xf>
    <xf numFmtId="0" fontId="29" fillId="0" borderId="32" xfId="36" applyFont="1" applyBorder="1" applyAlignment="1">
      <alignment horizontal="center" vertical="center" wrapText="1"/>
    </xf>
    <xf numFmtId="0" fontId="29" fillId="0" borderId="33" xfId="36" applyFont="1" applyBorder="1" applyAlignment="1">
      <alignment horizontal="center" vertical="center" wrapText="1"/>
    </xf>
    <xf numFmtId="0" fontId="40" fillId="0" borderId="12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29" fillId="0" borderId="31" xfId="37" applyFont="1" applyBorder="1" applyAlignment="1">
      <alignment horizontal="center" vertical="center" wrapText="1"/>
    </xf>
    <xf numFmtId="0" fontId="29" fillId="0" borderId="32" xfId="37" applyFont="1" applyBorder="1" applyAlignment="1">
      <alignment horizontal="center" vertical="center" wrapText="1"/>
    </xf>
    <xf numFmtId="0" fontId="29" fillId="0" borderId="33" xfId="37" applyFont="1" applyBorder="1" applyAlignment="1">
      <alignment horizontal="center" vertical="center" wrapText="1"/>
    </xf>
    <xf numFmtId="0" fontId="31" fillId="0" borderId="12" xfId="37" applyFont="1" applyBorder="1" applyAlignment="1">
      <alignment horizontal="center" vertical="center" wrapText="1"/>
    </xf>
    <xf numFmtId="14" fontId="31" fillId="26" borderId="12" xfId="37" applyNumberFormat="1" applyFont="1" applyFill="1" applyBorder="1" applyAlignment="1" applyProtection="1">
      <alignment horizontal="center" vertical="center" wrapText="1"/>
      <protection locked="0"/>
    </xf>
    <xf numFmtId="0" fontId="31" fillId="26" borderId="12" xfId="37" applyFont="1" applyFill="1" applyBorder="1" applyAlignment="1" applyProtection="1">
      <alignment horizontal="left" vertical="center" wrapText="1"/>
      <protection locked="0"/>
    </xf>
    <xf numFmtId="0" fontId="32" fillId="0" borderId="13" xfId="37" applyFont="1" applyBorder="1" applyAlignment="1">
      <alignment horizontal="center" vertical="center" wrapText="1"/>
    </xf>
    <xf numFmtId="0" fontId="32" fillId="0" borderId="15" xfId="37" applyFont="1" applyBorder="1" applyAlignment="1">
      <alignment horizontal="center" vertical="center" wrapText="1"/>
    </xf>
    <xf numFmtId="0" fontId="31" fillId="0" borderId="17" xfId="37" applyFont="1" applyBorder="1" applyAlignment="1">
      <alignment horizontal="center" vertical="center" wrapText="1"/>
    </xf>
    <xf numFmtId="14" fontId="31" fillId="26" borderId="17" xfId="37" applyNumberFormat="1" applyFont="1" applyFill="1" applyBorder="1" applyAlignment="1" applyProtection="1">
      <alignment horizontal="center" vertical="center" wrapText="1"/>
      <protection locked="0"/>
    </xf>
    <xf numFmtId="0" fontId="31" fillId="26" borderId="17" xfId="37" applyFont="1" applyFill="1" applyBorder="1" applyAlignment="1" applyProtection="1">
      <alignment horizontal="left" vertical="center" wrapText="1"/>
      <protection locked="0"/>
    </xf>
    <xf numFmtId="0" fontId="38" fillId="0" borderId="13" xfId="0" applyFont="1" applyBorder="1" applyAlignment="1" applyProtection="1">
      <alignment horizontal="left" vertical="center"/>
      <protection locked="0"/>
    </xf>
    <xf numFmtId="0" fontId="38" fillId="0" borderId="15" xfId="0" applyFont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left" vertical="center"/>
      <protection locked="0"/>
    </xf>
    <xf numFmtId="0" fontId="34" fillId="0" borderId="23" xfId="37" applyFont="1" applyBorder="1" applyAlignment="1">
      <alignment vertical="center" wrapText="1"/>
    </xf>
    <xf numFmtId="0" fontId="34" fillId="0" borderId="23" xfId="36" applyFont="1" applyBorder="1" applyAlignment="1">
      <alignment vertical="center" wrapText="1"/>
    </xf>
    <xf numFmtId="49" fontId="34" fillId="0" borderId="23" xfId="37" applyNumberFormat="1" applyFont="1" applyBorder="1" applyAlignment="1">
      <alignment vertical="center" wrapText="1"/>
    </xf>
    <xf numFmtId="49" fontId="34" fillId="0" borderId="23" xfId="36" applyNumberFormat="1" applyFont="1" applyBorder="1" applyAlignment="1">
      <alignment vertical="center" wrapText="1"/>
    </xf>
    <xf numFmtId="0" fontId="42" fillId="0" borderId="22" xfId="37" applyFont="1" applyBorder="1" applyAlignment="1">
      <alignment horizontal="right" vertical="center" wrapText="1"/>
    </xf>
    <xf numFmtId="0" fontId="42" fillId="0" borderId="22" xfId="36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31" fillId="26" borderId="12" xfId="36" applyFont="1" applyFill="1" applyBorder="1" applyAlignment="1" applyProtection="1">
      <alignment horizontal="left" vertical="center" wrapText="1"/>
      <protection locked="0"/>
    </xf>
    <xf numFmtId="0" fontId="31" fillId="26" borderId="10" xfId="36" applyFont="1" applyFill="1" applyBorder="1" applyAlignment="1" applyProtection="1">
      <alignment horizontal="left" vertical="center" wrapText="1"/>
      <protection locked="0"/>
    </xf>
    <xf numFmtId="0" fontId="31" fillId="26" borderId="17" xfId="36" applyFont="1" applyFill="1" applyBorder="1" applyAlignment="1" applyProtection="1">
      <alignment horizontal="left" vertical="center" wrapText="1"/>
      <protection locked="0"/>
    </xf>
    <xf numFmtId="0" fontId="31" fillId="26" borderId="29" xfId="36" applyFont="1" applyFill="1" applyBorder="1" applyAlignment="1" applyProtection="1">
      <alignment horizontal="left" vertical="center" wrapText="1"/>
      <protection locked="0"/>
    </xf>
    <xf numFmtId="0" fontId="0" fillId="27" borderId="10" xfId="0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4" fontId="25" fillId="28" borderId="0" xfId="0" applyNumberFormat="1" applyFont="1" applyFill="1" applyAlignment="1" applyProtection="1">
      <alignment horizontal="center" vertical="center" shrinkToFit="1"/>
      <protection locked="0"/>
    </xf>
    <xf numFmtId="14" fontId="49" fillId="0" borderId="0" xfId="0" applyNumberFormat="1" applyFont="1" applyAlignment="1">
      <alignment horizontal="center" vertical="center"/>
    </xf>
    <xf numFmtId="14" fontId="50" fillId="0" borderId="0" xfId="0" applyNumberFormat="1" applyFont="1" applyAlignment="1">
      <alignment horizontal="center" vertical="center"/>
    </xf>
    <xf numFmtId="14" fontId="51" fillId="0" borderId="0" xfId="0" applyNumberFormat="1" applyFont="1" applyAlignment="1">
      <alignment horizontal="center" vertical="center" wrapText="1"/>
    </xf>
    <xf numFmtId="0" fontId="24" fillId="0" borderId="10" xfId="0" applyFont="1" applyBorder="1" applyAlignment="1">
      <alignment horizontal="right" vertical="center"/>
    </xf>
    <xf numFmtId="0" fontId="24" fillId="27" borderId="0" xfId="0" applyFont="1" applyFill="1" applyAlignment="1">
      <alignment horizontal="center" vertical="center"/>
    </xf>
    <xf numFmtId="0" fontId="24" fillId="27" borderId="0" xfId="0" applyFont="1" applyFill="1" applyAlignment="1">
      <alignment horizontal="center" vertical="center" wrapTex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31" fillId="24" borderId="19" xfId="36" applyFont="1" applyFill="1" applyBorder="1" applyAlignment="1">
      <alignment horizontal="center" vertical="center" wrapText="1"/>
    </xf>
    <xf numFmtId="0" fontId="31" fillId="24" borderId="24" xfId="36" applyFont="1" applyFill="1" applyBorder="1" applyAlignment="1">
      <alignment horizontal="center" vertical="center" wrapText="1"/>
    </xf>
    <xf numFmtId="0" fontId="31" fillId="24" borderId="20" xfId="36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4" fillId="0" borderId="22" xfId="37" applyFont="1" applyBorder="1" applyAlignment="1">
      <alignment horizontal="left" vertical="center" wrapText="1"/>
    </xf>
    <xf numFmtId="0" fontId="34" fillId="25" borderId="22" xfId="37" applyFont="1" applyFill="1" applyBorder="1" applyAlignment="1" applyProtection="1">
      <alignment horizontal="left" vertical="center" shrinkToFit="1"/>
      <protection locked="0"/>
    </xf>
    <xf numFmtId="0" fontId="35" fillId="0" borderId="21" xfId="37" applyFont="1" applyBorder="1" applyAlignment="1">
      <alignment horizontal="center" vertical="center" wrapText="1"/>
    </xf>
    <xf numFmtId="0" fontId="35" fillId="0" borderId="22" xfId="37" applyFont="1" applyBorder="1" applyAlignment="1">
      <alignment horizontal="center" vertical="center" wrapText="1"/>
    </xf>
    <xf numFmtId="0" fontId="35" fillId="0" borderId="23" xfId="37" applyFont="1" applyBorder="1" applyAlignment="1">
      <alignment horizontal="center" vertical="center" wrapText="1"/>
    </xf>
    <xf numFmtId="0" fontId="36" fillId="27" borderId="10" xfId="37" applyFont="1" applyFill="1" applyBorder="1" applyAlignment="1">
      <alignment horizontal="left" vertical="center" wrapText="1"/>
    </xf>
    <xf numFmtId="0" fontId="41" fillId="0" borderId="10" xfId="37" applyFont="1" applyBorder="1" applyAlignment="1">
      <alignment horizontal="right" vertical="center" wrapText="1"/>
    </xf>
    <xf numFmtId="0" fontId="32" fillId="0" borderId="34" xfId="37" applyFont="1" applyBorder="1" applyAlignment="1">
      <alignment horizontal="right" vertical="center" wrapText="1"/>
    </xf>
    <xf numFmtId="0" fontId="32" fillId="0" borderId="35" xfId="37" applyFont="1" applyBorder="1" applyAlignment="1">
      <alignment horizontal="right" vertical="center" wrapText="1"/>
    </xf>
    <xf numFmtId="0" fontId="47" fillId="0" borderId="35" xfId="37" applyFont="1" applyBorder="1" applyAlignment="1">
      <alignment horizontal="left" vertical="center" wrapText="1"/>
    </xf>
    <xf numFmtId="0" fontId="47" fillId="0" borderId="36" xfId="37" applyFont="1" applyBorder="1" applyAlignment="1">
      <alignment horizontal="left" vertical="center" wrapText="1"/>
    </xf>
    <xf numFmtId="0" fontId="26" fillId="0" borderId="21" xfId="37" applyFont="1" applyBorder="1" applyAlignment="1">
      <alignment horizontal="center" vertical="center" wrapText="1"/>
    </xf>
    <xf numFmtId="0" fontId="26" fillId="0" borderId="22" xfId="37" applyFont="1" applyBorder="1" applyAlignment="1">
      <alignment horizontal="center" vertical="center" wrapText="1"/>
    </xf>
    <xf numFmtId="0" fontId="26" fillId="0" borderId="23" xfId="37" applyFont="1" applyBorder="1" applyAlignment="1">
      <alignment horizontal="center" vertical="center" wrapText="1"/>
    </xf>
    <xf numFmtId="0" fontId="41" fillId="0" borderId="21" xfId="37" applyFont="1" applyBorder="1" applyAlignment="1">
      <alignment horizontal="right" vertical="center" wrapText="1"/>
    </xf>
    <xf numFmtId="0" fontId="41" fillId="0" borderId="22" xfId="37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3" fillId="0" borderId="21" xfId="37" applyFont="1" applyBorder="1" applyAlignment="1">
      <alignment horizontal="center" vertical="center" shrinkToFit="1"/>
    </xf>
    <xf numFmtId="0" fontId="43" fillId="0" borderId="22" xfId="37" applyFont="1" applyBorder="1" applyAlignment="1">
      <alignment horizontal="center" vertical="center" shrinkToFit="1"/>
    </xf>
    <xf numFmtId="0" fontId="43" fillId="0" borderId="23" xfId="37" applyFont="1" applyBorder="1" applyAlignment="1">
      <alignment horizontal="center" vertical="center" shrinkToFit="1"/>
    </xf>
    <xf numFmtId="0" fontId="40" fillId="0" borderId="11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31" fillId="24" borderId="12" xfId="36" applyFont="1" applyFill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>
      <alignment horizontal="right" vertical="center"/>
    </xf>
    <xf numFmtId="0" fontId="40" fillId="0" borderId="10" xfId="0" applyFont="1" applyBorder="1" applyAlignment="1">
      <alignment horizontal="right" vertical="center"/>
    </xf>
    <xf numFmtId="0" fontId="31" fillId="24" borderId="10" xfId="36" applyFont="1" applyFill="1" applyBorder="1" applyAlignment="1" applyProtection="1">
      <alignment horizontal="left" vertical="center" wrapText="1"/>
      <protection locked="0"/>
    </xf>
    <xf numFmtId="0" fontId="40" fillId="0" borderId="16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33" fillId="24" borderId="17" xfId="29" applyFont="1" applyFill="1" applyBorder="1" applyAlignment="1" applyProtection="1">
      <alignment horizontal="left" vertical="center" wrapText="1"/>
      <protection locked="0"/>
    </xf>
    <xf numFmtId="0" fontId="34" fillId="0" borderId="22" xfId="36" applyFont="1" applyBorder="1" applyAlignment="1">
      <alignment horizontal="left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41" fillId="0" borderId="21" xfId="36" applyFont="1" applyBorder="1" applyAlignment="1">
      <alignment horizontal="right" vertical="center" wrapText="1"/>
    </xf>
    <xf numFmtId="0" fontId="41" fillId="0" borderId="22" xfId="36" applyFont="1" applyBorder="1" applyAlignment="1">
      <alignment horizontal="right" vertical="center" wrapText="1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Hyperlink" xfId="29" builtinId="8"/>
    <cellStyle name="İşaretli Hücre 2" xfId="30" xr:uid="{00000000-0005-0000-0000-00001C000000}"/>
    <cellStyle name="İyi 2" xfId="31" xr:uid="{00000000-0005-0000-0000-00001D000000}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9">
    <dxf>
      <font>
        <color rgb="FFFF0000"/>
      </font>
      <fill>
        <patternFill>
          <bgColor rgb="FFFF0000"/>
        </patternFill>
      </fill>
    </dxf>
    <dxf>
      <font>
        <b/>
        <i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0000"/>
      </font>
      <fill>
        <patternFill>
          <bgColor rgb="FFFF0000"/>
        </patternFill>
      </fill>
    </dxf>
    <dxf>
      <font>
        <b/>
        <i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4429" name="Resim 1">
          <a:extLst>
            <a:ext uri="{FF2B5EF4-FFF2-40B4-BE49-F238E27FC236}">
              <a16:creationId xmlns:a16="http://schemas.microsoft.com/office/drawing/2014/main" id="{FD00D10C-22BE-BEEC-A423-50FDC491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4430" name="Resim 1">
          <a:extLst>
            <a:ext uri="{FF2B5EF4-FFF2-40B4-BE49-F238E27FC236}">
              <a16:creationId xmlns:a16="http://schemas.microsoft.com/office/drawing/2014/main" id="{E1C30E58-E7B0-F9F1-F55B-0E4D1004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10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28" name="Resim 1">
          <a:extLst>
            <a:ext uri="{FF2B5EF4-FFF2-40B4-BE49-F238E27FC236}">
              <a16:creationId xmlns:a16="http://schemas.microsoft.com/office/drawing/2014/main" id="{2FDBB72C-C5FC-49F5-B152-275B57E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29" name="Resim 1">
          <a:extLst>
            <a:ext uri="{FF2B5EF4-FFF2-40B4-BE49-F238E27FC236}">
              <a16:creationId xmlns:a16="http://schemas.microsoft.com/office/drawing/2014/main" id="{43571930-7BD2-473F-A1B3-F37130C5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817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tletizm\Yap&#305;lan%20Yar&#305;&#351;malar(2022)\28...27%20Aral&#305;k%202022%20Atat&#252;rk%20Yol%20Ko&#351;ular&#305;\6.%20gen&#231;%20erkek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SERAMONİ"/>
    </sheetNames>
    <sheetDataSet>
      <sheetData sheetId="0"/>
      <sheetData sheetId="1">
        <row r="4">
          <cell r="H4">
            <v>38231</v>
          </cell>
          <cell r="I4">
            <v>43465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D12"/>
  <sheetViews>
    <sheetView workbookViewId="0">
      <selection activeCell="B8" sqref="B8:C8"/>
    </sheetView>
  </sheetViews>
  <sheetFormatPr defaultRowHeight="18.75" x14ac:dyDescent="0.25"/>
  <cols>
    <col min="1" max="1" width="22.7109375" style="3" bestFit="1" customWidth="1"/>
    <col min="2" max="2" width="44.7109375" style="8" customWidth="1"/>
    <col min="3" max="3" width="21.85546875" style="3" bestFit="1" customWidth="1"/>
    <col min="4" max="4" width="55.140625" bestFit="1" customWidth="1"/>
  </cols>
  <sheetData>
    <row r="1" spans="1:4" ht="25.15" customHeight="1" x14ac:dyDescent="0.25">
      <c r="A1" s="1" t="s">
        <v>12</v>
      </c>
      <c r="B1" s="2" t="s">
        <v>52</v>
      </c>
    </row>
    <row r="2" spans="1:4" ht="25.15" customHeight="1" x14ac:dyDescent="0.25">
      <c r="A2" s="1" t="s">
        <v>44</v>
      </c>
      <c r="B2" s="2" t="s">
        <v>57</v>
      </c>
      <c r="C2" s="72" t="s">
        <v>45</v>
      </c>
      <c r="D2" s="73"/>
    </row>
    <row r="3" spans="1:4" ht="25.15" customHeight="1" x14ac:dyDescent="0.25">
      <c r="A3" s="86" t="s">
        <v>13</v>
      </c>
      <c r="B3" s="4" t="s">
        <v>17</v>
      </c>
      <c r="C3" s="72" t="s">
        <v>49</v>
      </c>
      <c r="D3" s="72" t="str">
        <f>CONCATENATE(B3," ",C3," ",B2," ",C2)</f>
        <v>GENÇ KIZ ATLETİZM ŞAMPİYON MELEKLER FİNAL MÜSABAKA LİSTESİ</v>
      </c>
    </row>
    <row r="4" spans="1:4" ht="25.15" customHeight="1" x14ac:dyDescent="0.25">
      <c r="A4" s="86"/>
      <c r="B4" s="4" t="s">
        <v>18</v>
      </c>
      <c r="C4" s="72"/>
      <c r="D4" s="72" t="str">
        <f>CONCATENATE(B4," ",C3," ",B2," ",C2)</f>
        <v>GENÇ ERKEK ATLETİZM ŞAMPİYON MELEKLER FİNAL MÜSABAKA LİSTESİ</v>
      </c>
    </row>
    <row r="5" spans="1:4" s="3" customFormat="1" ht="25.15" customHeight="1" x14ac:dyDescent="0.25">
      <c r="A5" s="1" t="s">
        <v>46</v>
      </c>
      <c r="B5" s="2" t="s">
        <v>47</v>
      </c>
      <c r="C5" s="72" t="s">
        <v>48</v>
      </c>
      <c r="D5" s="72" t="str">
        <f>CONCATENATE(B5," ",C5)</f>
        <v>2022-2023 ÖĞRETİM YILI</v>
      </c>
    </row>
    <row r="6" spans="1:4" ht="25.15" customHeight="1" x14ac:dyDescent="0.25">
      <c r="A6" s="1" t="s">
        <v>14</v>
      </c>
      <c r="B6" s="5" t="s">
        <v>15</v>
      </c>
    </row>
    <row r="7" spans="1:4" ht="25.15" customHeight="1" x14ac:dyDescent="0.25">
      <c r="A7" s="1" t="s">
        <v>16</v>
      </c>
      <c r="B7" s="6" t="s">
        <v>58</v>
      </c>
      <c r="C7" s="7"/>
    </row>
    <row r="8" spans="1:4" ht="25.15" customHeight="1" x14ac:dyDescent="0.25">
      <c r="A8" s="1" t="s">
        <v>54</v>
      </c>
      <c r="B8" s="89" t="s">
        <v>55</v>
      </c>
      <c r="C8" s="89"/>
    </row>
    <row r="9" spans="1:4" ht="25.15" customHeight="1" x14ac:dyDescent="0.25">
      <c r="A9" s="81"/>
      <c r="B9" s="82">
        <f>'[1]START LİSTE'!H4</f>
        <v>38231</v>
      </c>
      <c r="C9" s="82">
        <f>'[1]START LİSTE'!I4</f>
        <v>43465</v>
      </c>
    </row>
    <row r="10" spans="1:4" ht="25.15" customHeight="1" x14ac:dyDescent="0.25">
      <c r="A10" s="87" t="s">
        <v>51</v>
      </c>
      <c r="B10" s="87"/>
      <c r="C10" s="87"/>
    </row>
    <row r="12" spans="1:4" ht="66" customHeight="1" x14ac:dyDescent="0.25">
      <c r="A12" s="88" t="s">
        <v>50</v>
      </c>
      <c r="B12" s="88"/>
      <c r="C12" s="88"/>
    </row>
  </sheetData>
  <mergeCells count="4">
    <mergeCell ref="A3:A4"/>
    <mergeCell ref="A10:C10"/>
    <mergeCell ref="A12:C12"/>
    <mergeCell ref="B8:C8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34"/>
  <sheetViews>
    <sheetView view="pageBreakPreview" topLeftCell="A28" zoomScaleSheetLayoutView="100" workbookViewId="0">
      <selection activeCell="G11" sqref="G11"/>
    </sheetView>
  </sheetViews>
  <sheetFormatPr defaultColWidth="8.85546875" defaultRowHeight="16.5" x14ac:dyDescent="0.3"/>
  <cols>
    <col min="1" max="1" width="8.85546875" style="9"/>
    <col min="2" max="2" width="9.42578125" style="9" bestFit="1" customWidth="1"/>
    <col min="3" max="3" width="16.28515625" style="9" customWidth="1"/>
    <col min="4" max="4" width="36" style="9" customWidth="1"/>
    <col min="5" max="5" width="29.7109375" style="9" customWidth="1"/>
    <col min="6" max="6" width="30.7109375" style="17" customWidth="1"/>
    <col min="7" max="7" width="17.28515625" style="9" customWidth="1"/>
    <col min="8" max="8" width="11.28515625" style="9" customWidth="1"/>
    <col min="9" max="9" width="30.42578125" style="9" customWidth="1"/>
    <col min="10" max="16384" width="8.85546875" style="9"/>
  </cols>
  <sheetData>
    <row r="1" spans="1:9" ht="104.25" customHeight="1" x14ac:dyDescent="0.3">
      <c r="A1" s="108" t="str">
        <f>'GENEL BİLGİ GİRİŞİ'!$B$1</f>
        <v>MİLLİ EĞİTİM BAKANLIĞI</v>
      </c>
      <c r="B1" s="109"/>
      <c r="C1" s="109"/>
      <c r="D1" s="109"/>
      <c r="E1" s="109"/>
      <c r="F1" s="110"/>
    </row>
    <row r="2" spans="1:9" ht="25.15" customHeight="1" x14ac:dyDescent="0.3">
      <c r="A2" s="113" t="str">
        <f>'GENEL BİLGİ GİRİŞİ'!$D$5</f>
        <v>2022-2023 ÖĞRETİM YILI</v>
      </c>
      <c r="B2" s="114"/>
      <c r="C2" s="114"/>
      <c r="D2" s="114"/>
      <c r="E2" s="114"/>
      <c r="F2" s="115"/>
    </row>
    <row r="3" spans="1:9" ht="25.15" customHeight="1" x14ac:dyDescent="0.3">
      <c r="A3" s="116" t="str">
        <f>'GENEL BİLGİ GİRİŞİ'!$D$3</f>
        <v>GENÇ KIZ ATLETİZM ŞAMPİYON MELEKLER FİNAL MÜSABAKA LİSTESİ</v>
      </c>
      <c r="B3" s="117"/>
      <c r="C3" s="117"/>
      <c r="D3" s="117"/>
      <c r="E3" s="117"/>
      <c r="F3" s="118"/>
    </row>
    <row r="4" spans="1:9" ht="11.45" customHeight="1" x14ac:dyDescent="0.3">
      <c r="A4" s="69"/>
      <c r="B4" s="70"/>
      <c r="C4" s="70"/>
      <c r="D4" s="70"/>
      <c r="E4" s="70"/>
      <c r="F4" s="71"/>
    </row>
    <row r="5" spans="1:9" ht="25.15" customHeight="1" x14ac:dyDescent="0.3">
      <c r="A5" s="111" t="s">
        <v>11</v>
      </c>
      <c r="B5" s="112"/>
      <c r="C5" s="98"/>
      <c r="D5" s="98"/>
      <c r="E5" s="67" t="s">
        <v>34</v>
      </c>
      <c r="F5" s="65" t="str">
        <f>'GENEL BİLGİ GİRİŞİ'!$B$7</f>
        <v>18-19 NİSAN 2023</v>
      </c>
    </row>
    <row r="6" spans="1:9" ht="25.15" customHeight="1" x14ac:dyDescent="0.3">
      <c r="A6" s="111" t="s">
        <v>3</v>
      </c>
      <c r="B6" s="112"/>
      <c r="C6" s="97" t="str">
        <f>'GENEL BİLGİ GİRİŞİ'!$B$3</f>
        <v>GENÇ KIZ</v>
      </c>
      <c r="D6" s="97"/>
      <c r="E6" s="67" t="s">
        <v>35</v>
      </c>
      <c r="F6" s="63" t="str">
        <f>'GENEL BİLGİ GİRİŞİ'!$B$6</f>
        <v>ATATÜRK STADYUMU</v>
      </c>
    </row>
    <row r="7" spans="1:9" s="30" customFormat="1" ht="25.15" customHeight="1" x14ac:dyDescent="0.25">
      <c r="A7" s="103" t="s">
        <v>8</v>
      </c>
      <c r="B7" s="103"/>
      <c r="C7" s="26"/>
      <c r="D7" s="99"/>
      <c r="E7" s="100"/>
      <c r="F7" s="101"/>
      <c r="H7" s="84">
        <f>'GENEL BİLGİ GİRİŞİ'!B9</f>
        <v>38231</v>
      </c>
      <c r="I7" s="84">
        <f>'GENEL BİLGİ GİRİŞİ'!C9</f>
        <v>43465</v>
      </c>
    </row>
    <row r="8" spans="1:9" s="30" customFormat="1" ht="75" customHeight="1" x14ac:dyDescent="0.25">
      <c r="A8" s="102" t="s">
        <v>53</v>
      </c>
      <c r="B8" s="102"/>
      <c r="C8" s="102"/>
      <c r="D8" s="102"/>
      <c r="E8" s="102"/>
      <c r="F8" s="102"/>
    </row>
    <row r="9" spans="1:9" ht="28.5" customHeight="1" thickBot="1" x14ac:dyDescent="0.35">
      <c r="A9" s="90" t="s">
        <v>5</v>
      </c>
      <c r="B9" s="91"/>
      <c r="C9" s="91"/>
      <c r="D9" s="91"/>
      <c r="E9" s="91"/>
      <c r="F9" s="92"/>
    </row>
    <row r="10" spans="1:9" ht="48" customHeight="1" thickBot="1" x14ac:dyDescent="0.35">
      <c r="A10" s="49" t="s">
        <v>0</v>
      </c>
      <c r="B10" s="50" t="s">
        <v>6</v>
      </c>
      <c r="C10" s="50" t="s">
        <v>19</v>
      </c>
      <c r="D10" s="50" t="s">
        <v>1</v>
      </c>
      <c r="E10" s="50" t="s">
        <v>7</v>
      </c>
      <c r="F10" s="51" t="s">
        <v>4</v>
      </c>
      <c r="I10" s="50" t="s">
        <v>1</v>
      </c>
    </row>
    <row r="11" spans="1:9" ht="30" customHeight="1" x14ac:dyDescent="0.3">
      <c r="A11" s="11">
        <v>1</v>
      </c>
      <c r="B11" s="52">
        <f>$C$7</f>
        <v>0</v>
      </c>
      <c r="C11" s="53" t="s">
        <v>23</v>
      </c>
      <c r="D11" s="54" t="s">
        <v>23</v>
      </c>
      <c r="E11" s="20">
        <f>$C$5</f>
        <v>0</v>
      </c>
      <c r="F11" s="55" t="s">
        <v>24</v>
      </c>
      <c r="G11" s="85" t="str">
        <f>IF(C11="-","",(IF(AND(C11&gt;=$H$7,C11&lt;=$I$7)," ","YARIŞAMAZ")))</f>
        <v/>
      </c>
      <c r="H11" s="78">
        <f>IF(COUNTIF(I$11:$I11,I11)=1,MAX(H$10:$H10)+1,"")</f>
        <v>1</v>
      </c>
      <c r="I11" s="79" t="str">
        <f>D11</f>
        <v>-</v>
      </c>
    </row>
    <row r="12" spans="1:9" ht="30" customHeight="1" x14ac:dyDescent="0.3">
      <c r="A12" s="13">
        <v>2</v>
      </c>
      <c r="B12" s="10">
        <f t="shared" ref="B12:B25" si="0">$C$7</f>
        <v>0</v>
      </c>
      <c r="C12" s="27" t="s">
        <v>23</v>
      </c>
      <c r="D12" s="28" t="s">
        <v>23</v>
      </c>
      <c r="E12" s="18">
        <f t="shared" ref="E12:E25" si="1">$C$5</f>
        <v>0</v>
      </c>
      <c r="F12" s="56" t="s">
        <v>25</v>
      </c>
      <c r="G12" s="85" t="str">
        <f t="shared" ref="G12:G30" si="2">IF(C12="-","",(IF(AND(C12&gt;=$H$7,C12&lt;=$I$7)," ","YARIŞAMAZ")))</f>
        <v/>
      </c>
      <c r="H12" s="78" t="str">
        <f>IF(COUNTIF(I$11:$I12,I12)=1,MAX(H$10:$H11)+1,"")</f>
        <v/>
      </c>
      <c r="I12" s="79" t="str">
        <f t="shared" ref="I12:I29" si="3">D12</f>
        <v>-</v>
      </c>
    </row>
    <row r="13" spans="1:9" ht="30" customHeight="1" x14ac:dyDescent="0.3">
      <c r="A13" s="13">
        <v>3</v>
      </c>
      <c r="B13" s="10">
        <f t="shared" si="0"/>
        <v>0</v>
      </c>
      <c r="C13" s="27" t="s">
        <v>23</v>
      </c>
      <c r="D13" s="28" t="s">
        <v>23</v>
      </c>
      <c r="E13" s="18">
        <f t="shared" si="1"/>
        <v>0</v>
      </c>
      <c r="F13" s="56" t="s">
        <v>26</v>
      </c>
      <c r="G13" s="85" t="str">
        <f t="shared" si="2"/>
        <v/>
      </c>
      <c r="H13" s="78" t="str">
        <f>IF(COUNTIF(I$11:$I13,I13)=1,MAX(H$10:$H12)+1,"")</f>
        <v/>
      </c>
      <c r="I13" s="79" t="str">
        <f t="shared" si="3"/>
        <v>-</v>
      </c>
    </row>
    <row r="14" spans="1:9" ht="30" customHeight="1" x14ac:dyDescent="0.3">
      <c r="A14" s="13">
        <v>4</v>
      </c>
      <c r="B14" s="10">
        <f t="shared" si="0"/>
        <v>0</v>
      </c>
      <c r="C14" s="27" t="s">
        <v>23</v>
      </c>
      <c r="D14" s="28" t="s">
        <v>23</v>
      </c>
      <c r="E14" s="18">
        <f t="shared" si="1"/>
        <v>0</v>
      </c>
      <c r="F14" s="56" t="s">
        <v>27</v>
      </c>
      <c r="G14" s="85" t="str">
        <f t="shared" si="2"/>
        <v/>
      </c>
      <c r="H14" s="78" t="str">
        <f>IF(COUNTIF(I$11:$I14,I14)=1,MAX(H$10:$H13)+1,"")</f>
        <v/>
      </c>
      <c r="I14" s="79" t="str">
        <f t="shared" si="3"/>
        <v>-</v>
      </c>
    </row>
    <row r="15" spans="1:9" ht="30" customHeight="1" x14ac:dyDescent="0.3">
      <c r="A15" s="13">
        <v>5</v>
      </c>
      <c r="B15" s="10">
        <f t="shared" si="0"/>
        <v>0</v>
      </c>
      <c r="C15" s="27" t="s">
        <v>23</v>
      </c>
      <c r="D15" s="28" t="s">
        <v>23</v>
      </c>
      <c r="E15" s="18">
        <f t="shared" si="1"/>
        <v>0</v>
      </c>
      <c r="F15" s="56" t="s">
        <v>28</v>
      </c>
      <c r="G15" s="85" t="str">
        <f t="shared" si="2"/>
        <v/>
      </c>
      <c r="H15" s="78" t="str">
        <f>IF(COUNTIF(I$11:$I15,I15)=1,MAX(H$10:$H14)+1,"")</f>
        <v/>
      </c>
      <c r="I15" s="79" t="str">
        <f t="shared" si="3"/>
        <v>-</v>
      </c>
    </row>
    <row r="16" spans="1:9" ht="30" customHeight="1" x14ac:dyDescent="0.3">
      <c r="A16" s="13">
        <v>6</v>
      </c>
      <c r="B16" s="10">
        <f t="shared" si="0"/>
        <v>0</v>
      </c>
      <c r="C16" s="27" t="s">
        <v>23</v>
      </c>
      <c r="D16" s="28" t="s">
        <v>23</v>
      </c>
      <c r="E16" s="18">
        <f t="shared" si="1"/>
        <v>0</v>
      </c>
      <c r="F16" s="56" t="s">
        <v>33</v>
      </c>
      <c r="G16" s="85" t="str">
        <f t="shared" si="2"/>
        <v/>
      </c>
      <c r="H16" s="78" t="str">
        <f>IF(COUNTIF(I$11:$I16,I16)=1,MAX(H$10:$H15)+1,"")</f>
        <v/>
      </c>
      <c r="I16" s="79" t="str">
        <f t="shared" si="3"/>
        <v>-</v>
      </c>
    </row>
    <row r="17" spans="1:9" ht="30" customHeight="1" x14ac:dyDescent="0.3">
      <c r="A17" s="13">
        <v>7</v>
      </c>
      <c r="B17" s="10">
        <f t="shared" si="0"/>
        <v>0</v>
      </c>
      <c r="C17" s="27" t="s">
        <v>23</v>
      </c>
      <c r="D17" s="28" t="s">
        <v>23</v>
      </c>
      <c r="E17" s="18">
        <f t="shared" si="1"/>
        <v>0</v>
      </c>
      <c r="F17" s="56" t="s">
        <v>31</v>
      </c>
      <c r="G17" s="85" t="str">
        <f t="shared" si="2"/>
        <v/>
      </c>
      <c r="H17" s="78" t="str">
        <f>IF(COUNTIF(I$11:$I17,I17)=1,MAX(H$10:$H16)+1,"")</f>
        <v/>
      </c>
      <c r="I17" s="79" t="str">
        <f t="shared" si="3"/>
        <v>-</v>
      </c>
    </row>
    <row r="18" spans="1:9" ht="30" customHeight="1" x14ac:dyDescent="0.3">
      <c r="A18" s="13">
        <v>8</v>
      </c>
      <c r="B18" s="10">
        <f t="shared" si="0"/>
        <v>0</v>
      </c>
      <c r="C18" s="27" t="s">
        <v>23</v>
      </c>
      <c r="D18" s="28" t="s">
        <v>23</v>
      </c>
      <c r="E18" s="18">
        <f t="shared" si="1"/>
        <v>0</v>
      </c>
      <c r="F18" s="56" t="s">
        <v>36</v>
      </c>
      <c r="G18" s="85" t="str">
        <f t="shared" si="2"/>
        <v/>
      </c>
      <c r="H18" s="78" t="str">
        <f>IF(COUNTIF(I$11:$I18,I18)=1,MAX(H$10:$H17)+1,"")</f>
        <v/>
      </c>
      <c r="I18" s="79" t="str">
        <f t="shared" si="3"/>
        <v>-</v>
      </c>
    </row>
    <row r="19" spans="1:9" ht="30" customHeight="1" x14ac:dyDescent="0.3">
      <c r="A19" s="13">
        <v>9</v>
      </c>
      <c r="B19" s="10">
        <f t="shared" si="0"/>
        <v>0</v>
      </c>
      <c r="C19" s="27" t="s">
        <v>23</v>
      </c>
      <c r="D19" s="28" t="s">
        <v>23</v>
      </c>
      <c r="E19" s="18">
        <f t="shared" si="1"/>
        <v>0</v>
      </c>
      <c r="F19" s="56" t="s">
        <v>37</v>
      </c>
      <c r="G19" s="85" t="str">
        <f t="shared" si="2"/>
        <v/>
      </c>
      <c r="H19" s="78" t="str">
        <f>IF(COUNTIF(I$11:$I19,I19)=1,MAX(H$10:$H18)+1,"")</f>
        <v/>
      </c>
      <c r="I19" s="79" t="str">
        <f t="shared" si="3"/>
        <v>-</v>
      </c>
    </row>
    <row r="20" spans="1:9" ht="30" customHeight="1" x14ac:dyDescent="0.3">
      <c r="A20" s="13">
        <v>10</v>
      </c>
      <c r="B20" s="10">
        <f t="shared" si="0"/>
        <v>0</v>
      </c>
      <c r="C20" s="27" t="s">
        <v>23</v>
      </c>
      <c r="D20" s="28" t="s">
        <v>23</v>
      </c>
      <c r="E20" s="18">
        <f t="shared" si="1"/>
        <v>0</v>
      </c>
      <c r="F20" s="56" t="s">
        <v>38</v>
      </c>
      <c r="G20" s="85" t="str">
        <f t="shared" si="2"/>
        <v/>
      </c>
      <c r="H20" s="78" t="str">
        <f>IF(COUNTIF(I$11:$I20,I20)=1,MAX(H$10:$H19)+1,"")</f>
        <v/>
      </c>
      <c r="I20" s="79" t="str">
        <f t="shared" si="3"/>
        <v>-</v>
      </c>
    </row>
    <row r="21" spans="1:9" ht="30" customHeight="1" x14ac:dyDescent="0.3">
      <c r="A21" s="13">
        <v>11</v>
      </c>
      <c r="B21" s="10">
        <f t="shared" si="0"/>
        <v>0</v>
      </c>
      <c r="C21" s="27" t="s">
        <v>23</v>
      </c>
      <c r="D21" s="28" t="s">
        <v>23</v>
      </c>
      <c r="E21" s="18">
        <f t="shared" si="1"/>
        <v>0</v>
      </c>
      <c r="F21" s="56" t="s">
        <v>39</v>
      </c>
      <c r="G21" s="85" t="str">
        <f t="shared" si="2"/>
        <v/>
      </c>
      <c r="H21" s="78" t="str">
        <f>IF(COUNTIF(I$11:$I21,I21)=1,MAX(H$10:$H20)+1,"")</f>
        <v/>
      </c>
      <c r="I21" s="79" t="str">
        <f t="shared" si="3"/>
        <v>-</v>
      </c>
    </row>
    <row r="22" spans="1:9" ht="30" customHeight="1" x14ac:dyDescent="0.3">
      <c r="A22" s="13">
        <v>12</v>
      </c>
      <c r="B22" s="10">
        <f t="shared" si="0"/>
        <v>0</v>
      </c>
      <c r="C22" s="27" t="s">
        <v>23</v>
      </c>
      <c r="D22" s="28" t="s">
        <v>23</v>
      </c>
      <c r="E22" s="18">
        <f t="shared" si="1"/>
        <v>0</v>
      </c>
      <c r="F22" s="56" t="s">
        <v>40</v>
      </c>
      <c r="G22" s="85" t="str">
        <f t="shared" si="2"/>
        <v/>
      </c>
      <c r="H22" s="78" t="str">
        <f>IF(COUNTIF(I$11:$I22,I22)=1,MAX(H$10:$H21)+1,"")</f>
        <v/>
      </c>
      <c r="I22" s="79" t="str">
        <f t="shared" si="3"/>
        <v>-</v>
      </c>
    </row>
    <row r="23" spans="1:9" ht="30" customHeight="1" x14ac:dyDescent="0.3">
      <c r="A23" s="13">
        <v>13</v>
      </c>
      <c r="B23" s="10">
        <f t="shared" si="0"/>
        <v>0</v>
      </c>
      <c r="C23" s="27" t="s">
        <v>23</v>
      </c>
      <c r="D23" s="28" t="s">
        <v>23</v>
      </c>
      <c r="E23" s="18">
        <f t="shared" si="1"/>
        <v>0</v>
      </c>
      <c r="F23" s="56" t="s">
        <v>41</v>
      </c>
      <c r="G23" s="85" t="str">
        <f t="shared" si="2"/>
        <v/>
      </c>
      <c r="H23" s="78" t="str">
        <f>IF(COUNTIF(I$11:$I23,I23)=1,MAX(H$10:$H22)+1,"")</f>
        <v/>
      </c>
      <c r="I23" s="79" t="str">
        <f t="shared" si="3"/>
        <v>-</v>
      </c>
    </row>
    <row r="24" spans="1:9" ht="30" customHeight="1" x14ac:dyDescent="0.3">
      <c r="A24" s="13">
        <v>14</v>
      </c>
      <c r="B24" s="10">
        <f t="shared" si="0"/>
        <v>0</v>
      </c>
      <c r="C24" s="27" t="s">
        <v>23</v>
      </c>
      <c r="D24" s="28" t="s">
        <v>23</v>
      </c>
      <c r="E24" s="18">
        <f t="shared" si="1"/>
        <v>0</v>
      </c>
      <c r="F24" s="56" t="s">
        <v>42</v>
      </c>
      <c r="G24" s="85" t="str">
        <f t="shared" si="2"/>
        <v/>
      </c>
      <c r="H24" s="78" t="str">
        <f>IF(COUNTIF(I$11:$I24,I24)=1,MAX(H$10:$H23)+1,"")</f>
        <v/>
      </c>
      <c r="I24" s="79" t="str">
        <f t="shared" si="3"/>
        <v>-</v>
      </c>
    </row>
    <row r="25" spans="1:9" ht="30" customHeight="1" thickBot="1" x14ac:dyDescent="0.35">
      <c r="A25" s="15">
        <v>15</v>
      </c>
      <c r="B25" s="57">
        <f t="shared" si="0"/>
        <v>0</v>
      </c>
      <c r="C25" s="58" t="s">
        <v>23</v>
      </c>
      <c r="D25" s="59" t="s">
        <v>23</v>
      </c>
      <c r="E25" s="24">
        <f t="shared" si="1"/>
        <v>0</v>
      </c>
      <c r="F25" s="38" t="s">
        <v>43</v>
      </c>
      <c r="G25" s="85" t="str">
        <f t="shared" si="2"/>
        <v/>
      </c>
      <c r="H25" s="78" t="str">
        <f>IF(COUNTIF(I$11:$I25,I25)=1,MAX(H$10:$H24)+1,"")</f>
        <v/>
      </c>
      <c r="I25" s="79" t="str">
        <f t="shared" si="3"/>
        <v>-</v>
      </c>
    </row>
    <row r="26" spans="1:9" ht="30" customHeight="1" x14ac:dyDescent="0.3">
      <c r="A26" s="11">
        <v>16</v>
      </c>
      <c r="B26" s="12">
        <f>$C$7</f>
        <v>0</v>
      </c>
      <c r="C26" s="53" t="s">
        <v>23</v>
      </c>
      <c r="D26" s="54" t="s">
        <v>23</v>
      </c>
      <c r="E26" s="93" t="s">
        <v>56</v>
      </c>
      <c r="F26" s="21" t="s">
        <v>24</v>
      </c>
      <c r="G26" s="85" t="str">
        <f t="shared" si="2"/>
        <v/>
      </c>
      <c r="H26" s="78" t="str">
        <f>IF(COUNTIF(I$11:$I26,I26)=1,MAX(H$10:$H25)+1,"")</f>
        <v/>
      </c>
      <c r="I26" s="79" t="str">
        <f t="shared" si="3"/>
        <v>-</v>
      </c>
    </row>
    <row r="27" spans="1:9" ht="30" customHeight="1" x14ac:dyDescent="0.3">
      <c r="A27" s="13">
        <v>17</v>
      </c>
      <c r="B27" s="14">
        <f>$C$7</f>
        <v>0</v>
      </c>
      <c r="C27" s="27" t="s">
        <v>23</v>
      </c>
      <c r="D27" s="28" t="s">
        <v>23</v>
      </c>
      <c r="E27" s="94"/>
      <c r="F27" s="42" t="s">
        <v>25</v>
      </c>
      <c r="G27" s="85" t="str">
        <f t="shared" si="2"/>
        <v/>
      </c>
      <c r="H27" s="78" t="str">
        <f>IF(COUNTIF(I$11:$I27,I27)=1,MAX(H$10:$H26)+1,"")</f>
        <v/>
      </c>
      <c r="I27" s="79" t="str">
        <f t="shared" si="3"/>
        <v>-</v>
      </c>
    </row>
    <row r="28" spans="1:9" ht="30" customHeight="1" x14ac:dyDescent="0.3">
      <c r="A28" s="13">
        <v>18</v>
      </c>
      <c r="B28" s="14">
        <f>$C$7</f>
        <v>0</v>
      </c>
      <c r="C28" s="27" t="s">
        <v>23</v>
      </c>
      <c r="D28" s="28" t="s">
        <v>23</v>
      </c>
      <c r="E28" s="94"/>
      <c r="F28" s="42" t="s">
        <v>32</v>
      </c>
      <c r="G28" s="85" t="str">
        <f t="shared" si="2"/>
        <v/>
      </c>
      <c r="H28" s="78" t="str">
        <f>IF(COUNTIF(I$11:$I28,I28)=1,MAX(H$10:$H27)+1,"")</f>
        <v/>
      </c>
      <c r="I28" s="79" t="str">
        <f t="shared" si="3"/>
        <v>-</v>
      </c>
    </row>
    <row r="29" spans="1:9" ht="30" customHeight="1" thickBot="1" x14ac:dyDescent="0.35">
      <c r="A29" s="15">
        <v>19</v>
      </c>
      <c r="B29" s="16">
        <f>$C$7</f>
        <v>0</v>
      </c>
      <c r="C29" s="58" t="s">
        <v>23</v>
      </c>
      <c r="D29" s="59" t="s">
        <v>23</v>
      </c>
      <c r="E29" s="95"/>
      <c r="F29" s="25" t="s">
        <v>26</v>
      </c>
      <c r="G29" s="85" t="str">
        <f t="shared" si="2"/>
        <v/>
      </c>
      <c r="H29" s="78" t="str">
        <f>IF(COUNTIF(I$11:$I29,I29)=1,MAX(H$10:$H28)+1,"")</f>
        <v/>
      </c>
      <c r="I29" s="79" t="str">
        <f t="shared" si="3"/>
        <v>-</v>
      </c>
    </row>
    <row r="30" spans="1:9" ht="30" customHeight="1" thickBot="1" x14ac:dyDescent="0.35">
      <c r="A30" s="104" t="str">
        <f>'GENEL BİLGİ GİRİŞİ'!A8</f>
        <v>Yaş Kategorisi:</v>
      </c>
      <c r="B30" s="105"/>
      <c r="C30" s="105"/>
      <c r="D30" s="106" t="str">
        <f>'GENEL BİLGİ GİRİŞİ'!B8</f>
        <v>01.09.2004 - 2005 - 2006 - 2007 - 2008 Doğumlular</v>
      </c>
      <c r="E30" s="106"/>
      <c r="F30" s="107"/>
      <c r="G30" s="85" t="str">
        <f t="shared" si="2"/>
        <v>YARIŞAMAZ</v>
      </c>
      <c r="H30" s="80">
        <f>SUM(H11:H29)</f>
        <v>1</v>
      </c>
    </row>
    <row r="31" spans="1:9" ht="30" customHeight="1" thickBot="1" x14ac:dyDescent="0.35">
      <c r="A31" s="96" t="s">
        <v>20</v>
      </c>
      <c r="B31" s="96"/>
      <c r="C31" s="30"/>
      <c r="D31" s="30"/>
      <c r="E31" s="39" t="s">
        <v>22</v>
      </c>
      <c r="F31" s="40"/>
    </row>
    <row r="32" spans="1:9" ht="30" customHeight="1" x14ac:dyDescent="0.3">
      <c r="A32" s="119" t="s">
        <v>21</v>
      </c>
      <c r="B32" s="120"/>
      <c r="C32" s="121"/>
      <c r="D32" s="121"/>
      <c r="E32" s="47" t="s">
        <v>21</v>
      </c>
      <c r="F32" s="60"/>
    </row>
    <row r="33" spans="1:6" ht="30" customHeight="1" x14ac:dyDescent="0.3">
      <c r="A33" s="122" t="s">
        <v>9</v>
      </c>
      <c r="B33" s="123"/>
      <c r="C33" s="124"/>
      <c r="D33" s="124"/>
      <c r="E33" s="32" t="s">
        <v>9</v>
      </c>
      <c r="F33" s="61"/>
    </row>
    <row r="34" spans="1:6" ht="30" customHeight="1" thickBot="1" x14ac:dyDescent="0.35">
      <c r="A34" s="125" t="s">
        <v>10</v>
      </c>
      <c r="B34" s="126"/>
      <c r="C34" s="127"/>
      <c r="D34" s="127"/>
      <c r="E34" s="48" t="s">
        <v>10</v>
      </c>
      <c r="F34" s="62"/>
    </row>
  </sheetData>
  <sheetProtection algorithmName="SHA-512" hashValue="vrxkmeL9HPsYvyN7bEpWPYP7XQE0RFMJMXCwnhEJrjGE/naN6PdsWndKnlxmJxVCe+MKt7NX5LZS4QXO3e8AJQ==" saltValue="YO6txATYZ3PZHwvv3JBHag==" spinCount="100000" sheet="1" objects="1" scenarios="1"/>
  <mergeCells count="21">
    <mergeCell ref="A32:B32"/>
    <mergeCell ref="C32:D32"/>
    <mergeCell ref="A33:B33"/>
    <mergeCell ref="C33:D33"/>
    <mergeCell ref="A34:B34"/>
    <mergeCell ref="C34:D34"/>
    <mergeCell ref="A1:F1"/>
    <mergeCell ref="A5:B5"/>
    <mergeCell ref="A6:B6"/>
    <mergeCell ref="A2:F2"/>
    <mergeCell ref="A3:F3"/>
    <mergeCell ref="A9:F9"/>
    <mergeCell ref="E26:E29"/>
    <mergeCell ref="A31:B31"/>
    <mergeCell ref="C6:D6"/>
    <mergeCell ref="C5:D5"/>
    <mergeCell ref="D7:F7"/>
    <mergeCell ref="A8:F8"/>
    <mergeCell ref="A7:B7"/>
    <mergeCell ref="A30:C30"/>
    <mergeCell ref="D30:F30"/>
  </mergeCells>
  <phoneticPr fontId="0" type="noConversion"/>
  <conditionalFormatting sqref="B11:B29">
    <cfRule type="cellIs" dxfId="8" priority="5" stopIfTrue="1" operator="equal">
      <formula>0</formula>
    </cfRule>
  </conditionalFormatting>
  <conditionalFormatting sqref="E11:E25">
    <cfRule type="cellIs" dxfId="7" priority="4" stopIfTrue="1" operator="equal">
      <formula>0</formula>
    </cfRule>
  </conditionalFormatting>
  <conditionalFormatting sqref="E26">
    <cfRule type="cellIs" dxfId="6" priority="3" stopIfTrue="1" operator="equal">
      <formula>0</formula>
    </cfRule>
  </conditionalFormatting>
  <conditionalFormatting sqref="H11:H29">
    <cfRule type="cellIs" dxfId="5" priority="2" operator="greaterThan">
      <formula>15</formula>
    </cfRule>
  </conditionalFormatting>
  <conditionalFormatting sqref="H30">
    <cfRule type="cellIs" dxfId="4" priority="1" operator="greaterThan">
      <formula>136</formula>
    </cfRule>
  </conditionalFormatting>
  <printOptions horizontalCentered="1"/>
  <pageMargins left="0.6" right="0.31" top="0.57999999999999996" bottom="0.27" header="0.31496062992125984" footer="0.16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35"/>
  <sheetViews>
    <sheetView tabSelected="1" view="pageBreakPreview" zoomScale="90" zoomScaleSheetLayoutView="90" workbookViewId="0">
      <selection activeCell="G11" sqref="G11:G30"/>
    </sheetView>
  </sheetViews>
  <sheetFormatPr defaultColWidth="8.85546875" defaultRowHeight="16.5" x14ac:dyDescent="0.25"/>
  <cols>
    <col min="1" max="1" width="8.85546875" style="30"/>
    <col min="2" max="2" width="9.42578125" style="30" bestFit="1" customWidth="1"/>
    <col min="3" max="3" width="16.28515625" style="30" customWidth="1"/>
    <col min="4" max="4" width="36" style="30" customWidth="1"/>
    <col min="5" max="5" width="29.7109375" style="30" customWidth="1"/>
    <col min="6" max="6" width="30.7109375" style="31" customWidth="1"/>
    <col min="7" max="7" width="17.28515625" style="30" customWidth="1"/>
    <col min="8" max="8" width="11.28515625" style="30" customWidth="1"/>
    <col min="9" max="9" width="28.5703125" style="30" customWidth="1"/>
    <col min="10" max="16384" width="8.85546875" style="30"/>
  </cols>
  <sheetData>
    <row r="1" spans="1:9" ht="104.25" customHeight="1" x14ac:dyDescent="0.25">
      <c r="A1" s="108" t="str">
        <f>'GENEL BİLGİ GİRİŞİ'!$B$1</f>
        <v>MİLLİ EĞİTİM BAKANLIĞI</v>
      </c>
      <c r="B1" s="109"/>
      <c r="C1" s="109"/>
      <c r="D1" s="109"/>
      <c r="E1" s="109"/>
      <c r="F1" s="110"/>
    </row>
    <row r="2" spans="1:9" s="9" customFormat="1" ht="25.15" customHeight="1" x14ac:dyDescent="0.3">
      <c r="A2" s="113" t="str">
        <f>'GENEL BİLGİ GİRİŞİ'!$D$5</f>
        <v>2022-2023 ÖĞRETİM YILI</v>
      </c>
      <c r="B2" s="114"/>
      <c r="C2" s="114"/>
      <c r="D2" s="114"/>
      <c r="E2" s="114"/>
      <c r="F2" s="115"/>
    </row>
    <row r="3" spans="1:9" s="9" customFormat="1" ht="25.15" customHeight="1" x14ac:dyDescent="0.3">
      <c r="A3" s="116" t="str">
        <f>'GENEL BİLGİ GİRİŞİ'!$D$4</f>
        <v>GENÇ ERKEK ATLETİZM ŞAMPİYON MELEKLER FİNAL MÜSABAKA LİSTESİ</v>
      </c>
      <c r="B3" s="117"/>
      <c r="C3" s="117"/>
      <c r="D3" s="117"/>
      <c r="E3" s="117"/>
      <c r="F3" s="118"/>
    </row>
    <row r="4" spans="1:9" s="9" customFormat="1" ht="11.45" customHeight="1" x14ac:dyDescent="0.3">
      <c r="A4" s="69"/>
      <c r="B4" s="70"/>
      <c r="C4" s="70"/>
      <c r="D4" s="70"/>
      <c r="E4" s="70"/>
      <c r="F4" s="71"/>
    </row>
    <row r="5" spans="1:9" ht="25.15" customHeight="1" x14ac:dyDescent="0.25">
      <c r="A5" s="132" t="s">
        <v>2</v>
      </c>
      <c r="B5" s="133"/>
      <c r="C5" s="98"/>
      <c r="D5" s="98"/>
      <c r="E5" s="68" t="s">
        <v>34</v>
      </c>
      <c r="F5" s="66" t="str">
        <f>'GENEL BİLGİ GİRİŞİ'!$B$7</f>
        <v>18-19 NİSAN 2023</v>
      </c>
    </row>
    <row r="6" spans="1:9" ht="25.15" customHeight="1" x14ac:dyDescent="0.25">
      <c r="A6" s="132" t="s">
        <v>3</v>
      </c>
      <c r="B6" s="133"/>
      <c r="C6" s="128" t="str">
        <f>'GENEL BİLGİ GİRİŞİ'!$B$4</f>
        <v>GENÇ ERKEK</v>
      </c>
      <c r="D6" s="128"/>
      <c r="E6" s="68" t="s">
        <v>35</v>
      </c>
      <c r="F6" s="64" t="str">
        <f>'GENEL BİLGİ GİRİŞİ'!$B$6</f>
        <v>ATATÜRK STADYUMU</v>
      </c>
    </row>
    <row r="7" spans="1:9" ht="25.15" customHeight="1" x14ac:dyDescent="0.25">
      <c r="A7" s="103" t="s">
        <v>8</v>
      </c>
      <c r="B7" s="103"/>
      <c r="C7" s="26"/>
      <c r="D7" s="99"/>
      <c r="E7" s="100"/>
      <c r="F7" s="101"/>
      <c r="H7" s="83">
        <f>'GENEL BİLGİ GİRİŞİ'!B9</f>
        <v>38231</v>
      </c>
      <c r="I7" s="83">
        <f>'GENEL BİLGİ GİRİŞİ'!C9</f>
        <v>43465</v>
      </c>
    </row>
    <row r="8" spans="1:9" ht="75" customHeight="1" x14ac:dyDescent="0.25">
      <c r="A8" s="102" t="s">
        <v>53</v>
      </c>
      <c r="B8" s="102"/>
      <c r="C8" s="102"/>
      <c r="D8" s="102"/>
      <c r="E8" s="102"/>
      <c r="F8" s="102"/>
    </row>
    <row r="9" spans="1:9" ht="28.5" customHeight="1" thickBot="1" x14ac:dyDescent="0.3">
      <c r="A9" s="129" t="s">
        <v>5</v>
      </c>
      <c r="B9" s="130"/>
      <c r="C9" s="130"/>
      <c r="D9" s="130"/>
      <c r="E9" s="130"/>
      <c r="F9" s="131"/>
    </row>
    <row r="10" spans="1:9" ht="48" customHeight="1" thickBot="1" x14ac:dyDescent="0.35">
      <c r="A10" s="44" t="s">
        <v>0</v>
      </c>
      <c r="B10" s="45" t="s">
        <v>6</v>
      </c>
      <c r="C10" s="45" t="s">
        <v>19</v>
      </c>
      <c r="D10" s="45" t="s">
        <v>1</v>
      </c>
      <c r="E10" s="45" t="s">
        <v>7</v>
      </c>
      <c r="F10" s="46" t="s">
        <v>4</v>
      </c>
      <c r="H10" s="9"/>
      <c r="I10" s="50" t="s">
        <v>1</v>
      </c>
    </row>
    <row r="11" spans="1:9" ht="30" customHeight="1" x14ac:dyDescent="0.25">
      <c r="A11" s="33">
        <v>1</v>
      </c>
      <c r="B11" s="34">
        <f>$C$7</f>
        <v>0</v>
      </c>
      <c r="C11" s="35" t="s">
        <v>23</v>
      </c>
      <c r="D11" s="77" t="s">
        <v>23</v>
      </c>
      <c r="E11" s="20">
        <f>$C$5</f>
        <v>0</v>
      </c>
      <c r="F11" s="43" t="s">
        <v>24</v>
      </c>
      <c r="G11" s="85" t="str">
        <f>IF(C11="-","",(IF(AND(C11&gt;=$H$7,C11&lt;=$I$7)," ","YARIŞAMAZ")))</f>
        <v/>
      </c>
      <c r="H11" s="78">
        <f>IF(COUNTIF(I$11:$I11,I11)=1,MAX(H$10:$H10)+1,"")</f>
        <v>1</v>
      </c>
      <c r="I11" s="79" t="str">
        <f>D11</f>
        <v>-</v>
      </c>
    </row>
    <row r="12" spans="1:9" ht="30" customHeight="1" x14ac:dyDescent="0.25">
      <c r="A12" s="22">
        <v>2</v>
      </c>
      <c r="B12" s="18">
        <f t="shared" ref="B12:B30" si="0">$C$7</f>
        <v>0</v>
      </c>
      <c r="C12" s="29" t="s">
        <v>23</v>
      </c>
      <c r="D12" s="75" t="s">
        <v>23</v>
      </c>
      <c r="E12" s="18">
        <f t="shared" ref="E12:E26" si="1">$C$5</f>
        <v>0</v>
      </c>
      <c r="F12" s="36" t="s">
        <v>25</v>
      </c>
      <c r="G12" s="85" t="str">
        <f t="shared" ref="G12:G30" si="2">IF(C12="-","",(IF(AND(C12&gt;=$H$7,C12&lt;=$I$7)," ","YARIŞAMAZ")))</f>
        <v/>
      </c>
      <c r="H12" s="78" t="str">
        <f>IF(COUNTIF(I$11:$I12,I12)=1,MAX(H$10:$H11)+1,"")</f>
        <v/>
      </c>
      <c r="I12" s="79" t="str">
        <f t="shared" ref="I12:I29" si="3">D12</f>
        <v>-</v>
      </c>
    </row>
    <row r="13" spans="1:9" ht="30" customHeight="1" x14ac:dyDescent="0.25">
      <c r="A13" s="22">
        <v>3</v>
      </c>
      <c r="B13" s="18">
        <f t="shared" si="0"/>
        <v>0</v>
      </c>
      <c r="C13" s="29" t="s">
        <v>23</v>
      </c>
      <c r="D13" s="75" t="s">
        <v>23</v>
      </c>
      <c r="E13" s="18">
        <f t="shared" si="1"/>
        <v>0</v>
      </c>
      <c r="F13" s="36" t="s">
        <v>26</v>
      </c>
      <c r="G13" s="85" t="str">
        <f t="shared" si="2"/>
        <v/>
      </c>
      <c r="H13" s="78" t="str">
        <f>IF(COUNTIF(I$11:$I13,I13)=1,MAX(H$10:$H12)+1,"")</f>
        <v/>
      </c>
      <c r="I13" s="79" t="str">
        <f t="shared" si="3"/>
        <v>-</v>
      </c>
    </row>
    <row r="14" spans="1:9" ht="30" customHeight="1" x14ac:dyDescent="0.25">
      <c r="A14" s="22">
        <v>4</v>
      </c>
      <c r="B14" s="18">
        <f t="shared" si="0"/>
        <v>0</v>
      </c>
      <c r="C14" s="29" t="s">
        <v>23</v>
      </c>
      <c r="D14" s="75" t="s">
        <v>23</v>
      </c>
      <c r="E14" s="18">
        <f t="shared" si="1"/>
        <v>0</v>
      </c>
      <c r="F14" s="36" t="s">
        <v>27</v>
      </c>
      <c r="G14" s="85" t="str">
        <f t="shared" si="2"/>
        <v/>
      </c>
      <c r="H14" s="78" t="str">
        <f>IF(COUNTIF(I$11:$I14,I14)=1,MAX(H$10:$H13)+1,"")</f>
        <v/>
      </c>
      <c r="I14" s="79" t="str">
        <f t="shared" si="3"/>
        <v>-</v>
      </c>
    </row>
    <row r="15" spans="1:9" ht="30" customHeight="1" x14ac:dyDescent="0.25">
      <c r="A15" s="22">
        <v>5</v>
      </c>
      <c r="B15" s="18">
        <f t="shared" si="0"/>
        <v>0</v>
      </c>
      <c r="C15" s="29" t="s">
        <v>23</v>
      </c>
      <c r="D15" s="75" t="s">
        <v>23</v>
      </c>
      <c r="E15" s="18">
        <f t="shared" si="1"/>
        <v>0</v>
      </c>
      <c r="F15" s="36" t="s">
        <v>28</v>
      </c>
      <c r="G15" s="85" t="str">
        <f t="shared" si="2"/>
        <v/>
      </c>
      <c r="H15" s="78" t="str">
        <f>IF(COUNTIF(I$11:$I15,I15)=1,MAX(H$10:$H14)+1,"")</f>
        <v/>
      </c>
      <c r="I15" s="79" t="str">
        <f t="shared" si="3"/>
        <v>-</v>
      </c>
    </row>
    <row r="16" spans="1:9" ht="30" customHeight="1" x14ac:dyDescent="0.25">
      <c r="A16" s="22">
        <v>6</v>
      </c>
      <c r="B16" s="18">
        <f t="shared" si="0"/>
        <v>0</v>
      </c>
      <c r="C16" s="29" t="s">
        <v>23</v>
      </c>
      <c r="D16" s="75" t="s">
        <v>23</v>
      </c>
      <c r="E16" s="18">
        <f t="shared" si="1"/>
        <v>0</v>
      </c>
      <c r="F16" s="36" t="s">
        <v>29</v>
      </c>
      <c r="G16" s="85" t="str">
        <f t="shared" si="2"/>
        <v/>
      </c>
      <c r="H16" s="78" t="str">
        <f>IF(COUNTIF(I$11:$I16,I16)=1,MAX(H$10:$H15)+1,"")</f>
        <v/>
      </c>
      <c r="I16" s="79" t="str">
        <f t="shared" si="3"/>
        <v>-</v>
      </c>
    </row>
    <row r="17" spans="1:9" ht="30" customHeight="1" x14ac:dyDescent="0.25">
      <c r="A17" s="22">
        <v>7</v>
      </c>
      <c r="B17" s="18">
        <f t="shared" si="0"/>
        <v>0</v>
      </c>
      <c r="C17" s="29" t="s">
        <v>23</v>
      </c>
      <c r="D17" s="75" t="s">
        <v>23</v>
      </c>
      <c r="E17" s="18">
        <f t="shared" si="1"/>
        <v>0</v>
      </c>
      <c r="F17" s="36" t="s">
        <v>30</v>
      </c>
      <c r="G17" s="85" t="str">
        <f t="shared" si="2"/>
        <v/>
      </c>
      <c r="H17" s="78" t="str">
        <f>IF(COUNTIF(I$11:$I17,I17)=1,MAX(H$10:$H16)+1,"")</f>
        <v/>
      </c>
      <c r="I17" s="79" t="str">
        <f t="shared" si="3"/>
        <v>-</v>
      </c>
    </row>
    <row r="18" spans="1:9" ht="30" customHeight="1" x14ac:dyDescent="0.25">
      <c r="A18" s="22">
        <v>8</v>
      </c>
      <c r="B18" s="18">
        <f t="shared" si="0"/>
        <v>0</v>
      </c>
      <c r="C18" s="29" t="s">
        <v>23</v>
      </c>
      <c r="D18" s="75" t="s">
        <v>23</v>
      </c>
      <c r="E18" s="18">
        <f t="shared" si="1"/>
        <v>0</v>
      </c>
      <c r="F18" s="36" t="s">
        <v>31</v>
      </c>
      <c r="G18" s="85" t="str">
        <f t="shared" si="2"/>
        <v/>
      </c>
      <c r="H18" s="78" t="str">
        <f>IF(COUNTIF(I$11:$I18,I18)=1,MAX(H$10:$H17)+1,"")</f>
        <v/>
      </c>
      <c r="I18" s="79" t="str">
        <f t="shared" si="3"/>
        <v>-</v>
      </c>
    </row>
    <row r="19" spans="1:9" ht="30" customHeight="1" x14ac:dyDescent="0.25">
      <c r="A19" s="22">
        <v>9</v>
      </c>
      <c r="B19" s="18">
        <f t="shared" si="0"/>
        <v>0</v>
      </c>
      <c r="C19" s="29" t="s">
        <v>23</v>
      </c>
      <c r="D19" s="75" t="s">
        <v>23</v>
      </c>
      <c r="E19" s="18">
        <f t="shared" si="1"/>
        <v>0</v>
      </c>
      <c r="F19" s="56" t="s">
        <v>36</v>
      </c>
      <c r="G19" s="85" t="str">
        <f t="shared" si="2"/>
        <v/>
      </c>
      <c r="H19" s="78" t="str">
        <f>IF(COUNTIF(I$11:$I19,I19)=1,MAX(H$10:$H18)+1,"")</f>
        <v/>
      </c>
      <c r="I19" s="79" t="str">
        <f t="shared" si="3"/>
        <v>-</v>
      </c>
    </row>
    <row r="20" spans="1:9" ht="30" customHeight="1" x14ac:dyDescent="0.25">
      <c r="A20" s="22">
        <v>10</v>
      </c>
      <c r="B20" s="18">
        <f t="shared" si="0"/>
        <v>0</v>
      </c>
      <c r="C20" s="29" t="s">
        <v>23</v>
      </c>
      <c r="D20" s="75" t="s">
        <v>23</v>
      </c>
      <c r="E20" s="18">
        <f t="shared" si="1"/>
        <v>0</v>
      </c>
      <c r="F20" s="56" t="s">
        <v>37</v>
      </c>
      <c r="G20" s="85" t="str">
        <f t="shared" si="2"/>
        <v/>
      </c>
      <c r="H20" s="78" t="str">
        <f>IF(COUNTIF(I$11:$I20,I20)=1,MAX(H$10:$H19)+1,"")</f>
        <v/>
      </c>
      <c r="I20" s="79" t="str">
        <f t="shared" si="3"/>
        <v>-</v>
      </c>
    </row>
    <row r="21" spans="1:9" ht="30" customHeight="1" x14ac:dyDescent="0.25">
      <c r="A21" s="22">
        <v>11</v>
      </c>
      <c r="B21" s="18">
        <f t="shared" si="0"/>
        <v>0</v>
      </c>
      <c r="C21" s="29" t="s">
        <v>23</v>
      </c>
      <c r="D21" s="75" t="s">
        <v>23</v>
      </c>
      <c r="E21" s="18">
        <f t="shared" si="1"/>
        <v>0</v>
      </c>
      <c r="F21" s="56" t="s">
        <v>38</v>
      </c>
      <c r="G21" s="85" t="str">
        <f t="shared" si="2"/>
        <v/>
      </c>
      <c r="H21" s="78" t="str">
        <f>IF(COUNTIF(I$11:$I21,I21)=1,MAX(H$10:$H20)+1,"")</f>
        <v/>
      </c>
      <c r="I21" s="79" t="str">
        <f t="shared" si="3"/>
        <v>-</v>
      </c>
    </row>
    <row r="22" spans="1:9" ht="30" customHeight="1" x14ac:dyDescent="0.25">
      <c r="A22" s="22">
        <v>12</v>
      </c>
      <c r="B22" s="18">
        <f t="shared" si="0"/>
        <v>0</v>
      </c>
      <c r="C22" s="29" t="s">
        <v>23</v>
      </c>
      <c r="D22" s="75" t="s">
        <v>23</v>
      </c>
      <c r="E22" s="18">
        <f t="shared" si="1"/>
        <v>0</v>
      </c>
      <c r="F22" s="56" t="s">
        <v>39</v>
      </c>
      <c r="G22" s="85" t="str">
        <f t="shared" si="2"/>
        <v/>
      </c>
      <c r="H22" s="78" t="str">
        <f>IF(COUNTIF(I$11:$I22,I22)=1,MAX(H$10:$H21)+1,"")</f>
        <v/>
      </c>
      <c r="I22" s="79" t="str">
        <f t="shared" si="3"/>
        <v>-</v>
      </c>
    </row>
    <row r="23" spans="1:9" ht="30" customHeight="1" x14ac:dyDescent="0.25">
      <c r="A23" s="22">
        <v>13</v>
      </c>
      <c r="B23" s="18">
        <f t="shared" si="0"/>
        <v>0</v>
      </c>
      <c r="C23" s="29" t="s">
        <v>23</v>
      </c>
      <c r="D23" s="75" t="s">
        <v>23</v>
      </c>
      <c r="E23" s="18">
        <f t="shared" si="1"/>
        <v>0</v>
      </c>
      <c r="F23" s="56" t="s">
        <v>40</v>
      </c>
      <c r="G23" s="85" t="str">
        <f t="shared" si="2"/>
        <v/>
      </c>
      <c r="H23" s="78" t="str">
        <f>IF(COUNTIF(I$11:$I23,I23)=1,MAX(H$10:$H22)+1,"")</f>
        <v/>
      </c>
      <c r="I23" s="79" t="str">
        <f t="shared" si="3"/>
        <v>-</v>
      </c>
    </row>
    <row r="24" spans="1:9" ht="30" customHeight="1" x14ac:dyDescent="0.25">
      <c r="A24" s="22">
        <v>14</v>
      </c>
      <c r="B24" s="18">
        <f t="shared" si="0"/>
        <v>0</v>
      </c>
      <c r="C24" s="29" t="s">
        <v>23</v>
      </c>
      <c r="D24" s="75" t="s">
        <v>23</v>
      </c>
      <c r="E24" s="18">
        <f t="shared" si="1"/>
        <v>0</v>
      </c>
      <c r="F24" s="56" t="s">
        <v>41</v>
      </c>
      <c r="G24" s="85" t="str">
        <f t="shared" si="2"/>
        <v/>
      </c>
      <c r="H24" s="78" t="str">
        <f>IF(COUNTIF(I$11:$I24,I24)=1,MAX(H$10:$H23)+1,"")</f>
        <v/>
      </c>
      <c r="I24" s="79" t="str">
        <f t="shared" si="3"/>
        <v>-</v>
      </c>
    </row>
    <row r="25" spans="1:9" ht="30" customHeight="1" x14ac:dyDescent="0.25">
      <c r="A25" s="22">
        <v>15</v>
      </c>
      <c r="B25" s="18">
        <f t="shared" si="0"/>
        <v>0</v>
      </c>
      <c r="C25" s="29" t="s">
        <v>23</v>
      </c>
      <c r="D25" s="75" t="s">
        <v>23</v>
      </c>
      <c r="E25" s="18">
        <f t="shared" si="1"/>
        <v>0</v>
      </c>
      <c r="F25" s="56" t="s">
        <v>42</v>
      </c>
      <c r="G25" s="85" t="str">
        <f t="shared" si="2"/>
        <v/>
      </c>
      <c r="H25" s="78" t="str">
        <f>IF(COUNTIF(I$11:$I25,I25)=1,MAX(H$10:$H24)+1,"")</f>
        <v/>
      </c>
      <c r="I25" s="79" t="str">
        <f t="shared" si="3"/>
        <v>-</v>
      </c>
    </row>
    <row r="26" spans="1:9" ht="30" customHeight="1" thickBot="1" x14ac:dyDescent="0.3">
      <c r="A26" s="23">
        <v>16</v>
      </c>
      <c r="B26" s="24">
        <f t="shared" si="0"/>
        <v>0</v>
      </c>
      <c r="C26" s="37" t="s">
        <v>23</v>
      </c>
      <c r="D26" s="76" t="s">
        <v>23</v>
      </c>
      <c r="E26" s="24">
        <f t="shared" si="1"/>
        <v>0</v>
      </c>
      <c r="F26" s="38" t="s">
        <v>43</v>
      </c>
      <c r="G26" s="85" t="str">
        <f t="shared" si="2"/>
        <v/>
      </c>
      <c r="H26" s="78" t="str">
        <f>IF(COUNTIF(I$11:$I26,I26)=1,MAX(H$10:$H25)+1,"")</f>
        <v/>
      </c>
      <c r="I26" s="79" t="str">
        <f t="shared" si="3"/>
        <v>-</v>
      </c>
    </row>
    <row r="27" spans="1:9" ht="30" customHeight="1" x14ac:dyDescent="0.25">
      <c r="A27" s="19">
        <v>17</v>
      </c>
      <c r="B27" s="20">
        <f t="shared" si="0"/>
        <v>0</v>
      </c>
      <c r="C27" s="41" t="s">
        <v>23</v>
      </c>
      <c r="D27" s="74" t="s">
        <v>23</v>
      </c>
      <c r="E27" s="93" t="s">
        <v>56</v>
      </c>
      <c r="F27" s="21" t="s">
        <v>24</v>
      </c>
      <c r="G27" s="85" t="str">
        <f t="shared" si="2"/>
        <v/>
      </c>
      <c r="H27" s="78" t="str">
        <f>IF(COUNTIF(I$11:$I27,I27)=1,MAX(H$10:$H26)+1,"")</f>
        <v/>
      </c>
      <c r="I27" s="79" t="str">
        <f t="shared" si="3"/>
        <v>-</v>
      </c>
    </row>
    <row r="28" spans="1:9" ht="30" customHeight="1" x14ac:dyDescent="0.25">
      <c r="A28" s="22">
        <v>18</v>
      </c>
      <c r="B28" s="18">
        <f t="shared" si="0"/>
        <v>0</v>
      </c>
      <c r="C28" s="29" t="s">
        <v>23</v>
      </c>
      <c r="D28" s="75" t="s">
        <v>23</v>
      </c>
      <c r="E28" s="94"/>
      <c r="F28" s="42" t="s">
        <v>25</v>
      </c>
      <c r="G28" s="85" t="str">
        <f t="shared" si="2"/>
        <v/>
      </c>
      <c r="H28" s="78" t="str">
        <f>IF(COUNTIF(I$11:$I28,I28)=1,MAX(H$10:$H27)+1,"")</f>
        <v/>
      </c>
      <c r="I28" s="79" t="str">
        <f t="shared" si="3"/>
        <v>-</v>
      </c>
    </row>
    <row r="29" spans="1:9" ht="30" customHeight="1" x14ac:dyDescent="0.25">
      <c r="A29" s="22">
        <v>19</v>
      </c>
      <c r="B29" s="18">
        <f t="shared" si="0"/>
        <v>0</v>
      </c>
      <c r="C29" s="29" t="s">
        <v>23</v>
      </c>
      <c r="D29" s="75" t="s">
        <v>23</v>
      </c>
      <c r="E29" s="94"/>
      <c r="F29" s="42" t="s">
        <v>32</v>
      </c>
      <c r="G29" s="85" t="str">
        <f t="shared" si="2"/>
        <v/>
      </c>
      <c r="H29" s="78" t="str">
        <f>IF(COUNTIF(I$11:$I29,I29)=1,MAX(H$10:$H28)+1,"")</f>
        <v/>
      </c>
      <c r="I29" s="79" t="str">
        <f t="shared" si="3"/>
        <v>-</v>
      </c>
    </row>
    <row r="30" spans="1:9" ht="30" customHeight="1" thickBot="1" x14ac:dyDescent="0.3">
      <c r="A30" s="23">
        <v>20</v>
      </c>
      <c r="B30" s="24">
        <f t="shared" si="0"/>
        <v>0</v>
      </c>
      <c r="C30" s="37" t="s">
        <v>23</v>
      </c>
      <c r="D30" s="76" t="s">
        <v>23</v>
      </c>
      <c r="E30" s="95"/>
      <c r="F30" s="25" t="s">
        <v>26</v>
      </c>
      <c r="G30" s="85" t="str">
        <f t="shared" si="2"/>
        <v/>
      </c>
      <c r="H30" s="78" t="str">
        <f>IF(COUNTIF(I$11:$I30,I30)=1,MAX(H$10:$H29)+1,"")</f>
        <v/>
      </c>
      <c r="I30" s="79" t="str">
        <f t="shared" ref="I30" si="4">D30</f>
        <v>-</v>
      </c>
    </row>
    <row r="31" spans="1:9" ht="30" customHeight="1" thickBot="1" x14ac:dyDescent="0.3">
      <c r="A31" s="104" t="str">
        <f>'GENEL BİLGİ GİRİŞİ'!A8</f>
        <v>Yaş Kategorisi:</v>
      </c>
      <c r="B31" s="105"/>
      <c r="C31" s="105"/>
      <c r="D31" s="106" t="str">
        <f>'GENEL BİLGİ GİRİŞİ'!B8</f>
        <v>01.09.2004 - 2005 - 2006 - 2007 - 2008 Doğumlular</v>
      </c>
      <c r="E31" s="106"/>
      <c r="F31" s="107"/>
      <c r="H31" s="80">
        <f>SUM(H11:H30)</f>
        <v>1</v>
      </c>
    </row>
    <row r="32" spans="1:9" ht="30" customHeight="1" thickBot="1" x14ac:dyDescent="0.3">
      <c r="A32" s="96" t="s">
        <v>20</v>
      </c>
      <c r="B32" s="96"/>
      <c r="E32" s="39" t="s">
        <v>22</v>
      </c>
      <c r="F32" s="40"/>
    </row>
    <row r="33" spans="1:6" ht="30" customHeight="1" x14ac:dyDescent="0.25">
      <c r="A33" s="119" t="s">
        <v>21</v>
      </c>
      <c r="B33" s="120"/>
      <c r="C33" s="121"/>
      <c r="D33" s="121"/>
      <c r="E33" s="47" t="s">
        <v>21</v>
      </c>
      <c r="F33" s="60"/>
    </row>
    <row r="34" spans="1:6" ht="30" customHeight="1" x14ac:dyDescent="0.25">
      <c r="A34" s="122" t="s">
        <v>9</v>
      </c>
      <c r="B34" s="123"/>
      <c r="C34" s="124"/>
      <c r="D34" s="124"/>
      <c r="E34" s="32" t="s">
        <v>9</v>
      </c>
      <c r="F34" s="61"/>
    </row>
    <row r="35" spans="1:6" ht="30" customHeight="1" thickBot="1" x14ac:dyDescent="0.3">
      <c r="A35" s="125" t="s">
        <v>10</v>
      </c>
      <c r="B35" s="126"/>
      <c r="C35" s="127"/>
      <c r="D35" s="127"/>
      <c r="E35" s="48" t="s">
        <v>10</v>
      </c>
      <c r="F35" s="62"/>
    </row>
  </sheetData>
  <sheetProtection algorithmName="SHA-512" hashValue="GYf9gS/8jd1MouDT0vyYll9/e6l+t3Hl8kWNawVhsTljDU+k6Rhw+GD7HPevV/DNv5WaT+NTyffkweRadbDCDQ==" saltValue="ryzPWVdk4HEAtuDG/qzlIQ==" spinCount="100000" sheet="1" objects="1" scenarios="1"/>
  <mergeCells count="21">
    <mergeCell ref="E27:E30"/>
    <mergeCell ref="C35:D35"/>
    <mergeCell ref="A1:F1"/>
    <mergeCell ref="A9:F9"/>
    <mergeCell ref="A5:B5"/>
    <mergeCell ref="A6:B6"/>
    <mergeCell ref="A7:B7"/>
    <mergeCell ref="A33:B33"/>
    <mergeCell ref="A34:B34"/>
    <mergeCell ref="A35:B35"/>
    <mergeCell ref="A32:B32"/>
    <mergeCell ref="C33:D33"/>
    <mergeCell ref="C34:D34"/>
    <mergeCell ref="D7:F7"/>
    <mergeCell ref="A31:C31"/>
    <mergeCell ref="D31:F31"/>
    <mergeCell ref="C6:D6"/>
    <mergeCell ref="C5:D5"/>
    <mergeCell ref="A2:F2"/>
    <mergeCell ref="A3:F3"/>
    <mergeCell ref="A8:F8"/>
  </mergeCells>
  <phoneticPr fontId="0" type="noConversion"/>
  <conditionalFormatting sqref="B11:B30 E27">
    <cfRule type="cellIs" dxfId="3" priority="5" stopIfTrue="1" operator="equal">
      <formula>0</formula>
    </cfRule>
  </conditionalFormatting>
  <conditionalFormatting sqref="E11:E26">
    <cfRule type="cellIs" dxfId="2" priority="3" stopIfTrue="1" operator="equal">
      <formula>0</formula>
    </cfRule>
  </conditionalFormatting>
  <conditionalFormatting sqref="H11:H30">
    <cfRule type="cellIs" dxfId="1" priority="2" operator="greaterThan">
      <formula>15</formula>
    </cfRule>
  </conditionalFormatting>
  <conditionalFormatting sqref="H31">
    <cfRule type="cellIs" dxfId="0" priority="1" operator="greaterThan">
      <formula>136</formula>
    </cfRule>
  </conditionalFormatting>
  <printOptions horizontalCentered="1"/>
  <pageMargins left="0.6" right="0.31" top="0.57999999999999996" bottom="0.27" header="0.31496062992125984" footer="0.16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GENEL BİLGİ GİRİŞİ</vt:lpstr>
      <vt:lpstr>GENÇ KIZ TAKIM KAYIT</vt:lpstr>
      <vt:lpstr>GENÇ ERKEK TAKIM KAYIT</vt:lpstr>
      <vt:lpstr>'GENÇ ERKEK TAKIM KAYIT'!Print_Area</vt:lpstr>
      <vt:lpstr>'GENÇ KIZ TAKIM KAYIT'!Print_Area</vt:lpstr>
    </vt:vector>
  </TitlesOfParts>
  <Company>M.H.K.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MEB</cp:lastModifiedBy>
  <cp:lastPrinted>2022-12-22T10:13:21Z</cp:lastPrinted>
  <dcterms:created xsi:type="dcterms:W3CDTF">2012-02-25T04:25:03Z</dcterms:created>
  <dcterms:modified xsi:type="dcterms:W3CDTF">2023-04-08T19:05:10Z</dcterms:modified>
</cp:coreProperties>
</file>