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-2023 DOSYASI\2022-2023 ATLETİZM\GENÇLER 2022-2023\final dosyası 2022-2023\"/>
    </mc:Choice>
  </mc:AlternateContent>
  <xr:revisionPtr revIDLastSave="0" documentId="8_{FE81BBB7-18E2-49D1-97A8-075C00F5EDA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GENEL BİLGİ GİRİŞİ" sheetId="7" state="hidden" r:id="rId1"/>
    <sheet name="GENÇ KIZ TAKIM KAYIT" sheetId="6" r:id="rId2"/>
    <sheet name="GENÇ ERKEK TAKIM KAYIT" sheetId="1" r:id="rId3"/>
  </sheets>
  <definedNames>
    <definedName name="_xlnm.Print_Area" localSheetId="2">'GENÇ ERKEK TAKIM KAYIT'!$A$1:$F$35</definedName>
    <definedName name="_xlnm.Print_Area" localSheetId="1">'GENÇ KIZ TAKIM KAYIT'!$A$1:$F$34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11" i="6"/>
  <c r="G11" i="1"/>
  <c r="H7" i="6"/>
  <c r="I7" i="6"/>
  <c r="H7" i="1"/>
  <c r="I7" i="1"/>
  <c r="I30" i="1" l="1"/>
  <c r="I29" i="1"/>
  <c r="I28" i="1"/>
  <c r="H28" i="1" s="1"/>
  <c r="I27" i="1"/>
  <c r="I26" i="1"/>
  <c r="I25" i="1"/>
  <c r="I24" i="1"/>
  <c r="I23" i="1"/>
  <c r="I22" i="1"/>
  <c r="I21" i="1"/>
  <c r="I20" i="1"/>
  <c r="H20" i="1" s="1"/>
  <c r="I19" i="1"/>
  <c r="I18" i="1"/>
  <c r="I17" i="1"/>
  <c r="I16" i="1"/>
  <c r="I15" i="1"/>
  <c r="H15" i="1" s="1"/>
  <c r="I14" i="1"/>
  <c r="I13" i="1"/>
  <c r="I12" i="1"/>
  <c r="H12" i="1" s="1"/>
  <c r="I11" i="1"/>
  <c r="H11" i="1" s="1"/>
  <c r="H29" i="1" l="1"/>
  <c r="H23" i="1"/>
  <c r="H16" i="1"/>
  <c r="H21" i="1"/>
  <c r="H24" i="1"/>
  <c r="H14" i="1"/>
  <c r="H30" i="1"/>
  <c r="H18" i="1"/>
  <c r="H26" i="1"/>
  <c r="H13" i="1"/>
  <c r="H31" i="1" s="1"/>
  <c r="H19" i="1"/>
  <c r="H22" i="1"/>
  <c r="H27" i="1"/>
  <c r="H17" i="1"/>
  <c r="H25" i="1"/>
  <c r="I12" i="6"/>
  <c r="I13" i="6"/>
  <c r="I14" i="6"/>
  <c r="I15" i="6"/>
  <c r="I16" i="6"/>
  <c r="I17" i="6"/>
  <c r="I18" i="6"/>
  <c r="I19" i="6"/>
  <c r="I20" i="6"/>
  <c r="I21" i="6"/>
  <c r="I22" i="6"/>
  <c r="H22" i="6" s="1"/>
  <c r="I23" i="6"/>
  <c r="I24" i="6"/>
  <c r="I25" i="6"/>
  <c r="I26" i="6"/>
  <c r="H26" i="6" s="1"/>
  <c r="I27" i="6"/>
  <c r="I28" i="6"/>
  <c r="I29" i="6"/>
  <c r="I11" i="6"/>
  <c r="H11" i="6" s="1"/>
  <c r="D31" i="1"/>
  <c r="A31" i="1"/>
  <c r="D30" i="6"/>
  <c r="A30" i="6"/>
  <c r="D4" i="7"/>
  <c r="A3" i="1" s="1"/>
  <c r="D3" i="7"/>
  <c r="A3" i="6" s="1"/>
  <c r="A1" i="6"/>
  <c r="D5" i="7"/>
  <c r="A2" i="1" s="1"/>
  <c r="H18" i="6" l="1"/>
  <c r="H14" i="6"/>
  <c r="H29" i="6"/>
  <c r="H25" i="6"/>
  <c r="H21" i="6"/>
  <c r="H17" i="6"/>
  <c r="H13" i="6"/>
  <c r="H28" i="6"/>
  <c r="H20" i="6"/>
  <c r="H12" i="6"/>
  <c r="H30" i="6" s="1"/>
  <c r="H24" i="6"/>
  <c r="H16" i="6"/>
  <c r="H27" i="6"/>
  <c r="H23" i="6"/>
  <c r="H19" i="6"/>
  <c r="H15" i="6"/>
  <c r="A2" i="6"/>
  <c r="F6" i="1"/>
  <c r="F6" i="6"/>
  <c r="F5" i="1"/>
  <c r="F5" i="6"/>
  <c r="B16" i="6"/>
  <c r="E16" i="6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11" i="1"/>
  <c r="E12" i="6"/>
  <c r="E13" i="6"/>
  <c r="E14" i="6"/>
  <c r="E15" i="6"/>
  <c r="E17" i="6"/>
  <c r="E18" i="6"/>
  <c r="E19" i="6"/>
  <c r="E20" i="6"/>
  <c r="E21" i="6"/>
  <c r="E22" i="6"/>
  <c r="E23" i="6"/>
  <c r="E24" i="6"/>
  <c r="E25" i="6"/>
  <c r="E11" i="6"/>
  <c r="A1" i="1"/>
  <c r="C6" i="1"/>
  <c r="C6" i="6"/>
  <c r="B24" i="6"/>
  <c r="B26" i="1" l="1"/>
  <c r="B27" i="1"/>
  <c r="B28" i="1"/>
  <c r="B29" i="1"/>
  <c r="B30" i="1"/>
  <c r="B11" i="6"/>
  <c r="B12" i="6"/>
  <c r="B13" i="6"/>
  <c r="B14" i="6"/>
  <c r="B15" i="6"/>
  <c r="B17" i="6"/>
  <c r="B18" i="6"/>
  <c r="B19" i="6"/>
  <c r="B20" i="6"/>
  <c r="B21" i="6"/>
  <c r="B22" i="6"/>
  <c r="B23" i="6"/>
  <c r="B25" i="6"/>
  <c r="B27" i="6"/>
  <c r="B28" i="6"/>
  <c r="B29" i="6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11" i="1"/>
  <c r="B26" i="6"/>
</calcChain>
</file>

<file path=xl/sharedStrings.xml><?xml version="1.0" encoding="utf-8"?>
<sst xmlns="http://schemas.openxmlformats.org/spreadsheetml/2006/main" count="183" uniqueCount="59">
  <si>
    <t>S.N.</t>
  </si>
  <si>
    <t>ADI VE SOYADI</t>
  </si>
  <si>
    <t>Okul Adı :</t>
  </si>
  <si>
    <t>Kategori :</t>
  </si>
  <si>
    <t>YARIŞACAĞI BRANŞ</t>
  </si>
  <si>
    <t>TAKIM KAYIT LİSTESİ</t>
  </si>
  <si>
    <t>GÖGÜS NO</t>
  </si>
  <si>
    <t>OKULUN ADI</t>
  </si>
  <si>
    <t>Göğüs No :</t>
  </si>
  <si>
    <t>Tel No:</t>
  </si>
  <si>
    <t>e-mail:</t>
  </si>
  <si>
    <t>Okul Adı:</t>
  </si>
  <si>
    <t xml:space="preserve">Bakanlık:  </t>
  </si>
  <si>
    <t xml:space="preserve">Kategori:  </t>
  </si>
  <si>
    <t xml:space="preserve">Yer:  </t>
  </si>
  <si>
    <t>ATATÜRK STADYUMU</t>
  </si>
  <si>
    <t xml:space="preserve">Tarih:  </t>
  </si>
  <si>
    <t>GENÇ KIZ</t>
  </si>
  <si>
    <t>GENÇ ERKEK</t>
  </si>
  <si>
    <r>
      <t xml:space="preserve">DOĞUM TARİHİ
</t>
    </r>
    <r>
      <rPr>
        <b/>
        <sz val="8"/>
        <color indexed="10"/>
        <rFont val="Century Gothic"/>
        <family val="2"/>
        <charset val="162"/>
      </rPr>
      <t>Gün/Ay/Yıl</t>
    </r>
  </si>
  <si>
    <t>İDARECİNİN;</t>
  </si>
  <si>
    <t>Adı Soyadı :</t>
  </si>
  <si>
    <t>ÖĞRETMENİN;</t>
  </si>
  <si>
    <t>-</t>
  </si>
  <si>
    <t>100m</t>
  </si>
  <si>
    <t>200m</t>
  </si>
  <si>
    <t>400m</t>
  </si>
  <si>
    <t>800m</t>
  </si>
  <si>
    <t>1500m</t>
  </si>
  <si>
    <t>3000m</t>
  </si>
  <si>
    <t>110m Eng</t>
  </si>
  <si>
    <t>300m Eng</t>
  </si>
  <si>
    <t>300m</t>
  </si>
  <si>
    <t>100m Eng</t>
  </si>
  <si>
    <t>Tarih:</t>
  </si>
  <si>
    <t>Yer:</t>
  </si>
  <si>
    <t>Uzun Atlama</t>
  </si>
  <si>
    <t>Üçadım Atlama</t>
  </si>
  <si>
    <t>Yüksek Atlama</t>
  </si>
  <si>
    <t>Sırıkla Atlama</t>
  </si>
  <si>
    <t>Gülle Atma</t>
  </si>
  <si>
    <t>Disk Atma</t>
  </si>
  <si>
    <t>Cirit Atma</t>
  </si>
  <si>
    <t>Çekiç Atma</t>
  </si>
  <si>
    <t xml:space="preserve">Müsabakanın Cinsi:  </t>
  </si>
  <si>
    <t>MÜSABAKA LİSTESİ</t>
  </si>
  <si>
    <t xml:space="preserve">Öğretim Yılı:  </t>
  </si>
  <si>
    <t>2022-2023</t>
  </si>
  <si>
    <t>ÖĞRETİM YILI</t>
  </si>
  <si>
    <t>ATLETİZM</t>
  </si>
  <si>
    <t xml:space="preserve">Gerekli bilgiler doldurulduktan sonra "GENEL BİLGİ GİRİŞİ" sekmesi üzerinde sağ tık yapıp GİZLE'yi işaretle. Düzeltme yapılacağında yine sağ tık yapıp bu kez GÖSTER'i işaretle. </t>
  </si>
  <si>
    <r>
      <t xml:space="preserve">Bu sayfada sadece </t>
    </r>
    <r>
      <rPr>
        <b/>
        <sz val="14"/>
        <color rgb="FFFF0000"/>
        <rFont val="Calibri"/>
        <family val="2"/>
        <charset val="162"/>
        <scheme val="minor"/>
      </rPr>
      <t>MAVİ</t>
    </r>
    <r>
      <rPr>
        <b/>
        <sz val="14"/>
        <rFont val="Calibri"/>
        <family val="2"/>
        <charset val="162"/>
        <scheme val="minor"/>
      </rPr>
      <t xml:space="preserve"> renkli olan hücrelerdeki bilgiler doldurulacak.</t>
    </r>
  </si>
  <si>
    <t>MİLLİ EĞİTİM BAKANLIĞI</t>
  </si>
  <si>
    <r>
      <t xml:space="preserve">Sadece </t>
    </r>
    <r>
      <rPr>
        <b/>
        <i/>
        <sz val="14"/>
        <color theme="1"/>
        <rFont val="Century Gothic"/>
        <family val="2"/>
        <charset val="162"/>
      </rPr>
      <t>GRİ</t>
    </r>
    <r>
      <rPr>
        <b/>
        <i/>
        <sz val="14"/>
        <color indexed="10"/>
        <rFont val="Century Gothic"/>
        <family val="2"/>
        <charset val="162"/>
      </rPr>
      <t xml:space="preserve"> renkli hücreler dolduruluyor.
*  Öğrencilerin Adı Soyadı BÜYÜK harflerle yazılmalıdır.
*  Doğum tarihleri de açık olarak Gün/Ay/Yıl (12.12.2008) olarak yazılmalıdır.</t>
    </r>
  </si>
  <si>
    <t>Yaş Kategorisi:</t>
  </si>
  <si>
    <t>01.09.2004 - 2005 - 2006 - 2007 - 2008 Doğumlular</t>
  </si>
  <si>
    <t>İSVEÇ BAYRAK</t>
  </si>
  <si>
    <t>ŞAMPİYON MELEKLER FİNAL</t>
  </si>
  <si>
    <t>18-19 NİSAN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</si>
</sst>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</font>
    <font>
      <u/>
      <sz val="8.5"/>
      <color theme="10"/>
      <name val="Arial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6"/>
      <color indexed="56"/>
      <name val="Century Gothic"/>
      <family val="2"/>
      <charset val="162"/>
    </font>
    <font>
      <sz val="11"/>
      <color theme="1"/>
      <name val="Century Gothic"/>
      <family val="2"/>
      <charset val="162"/>
    </font>
    <font>
      <b/>
      <sz val="16"/>
      <color indexed="10"/>
      <name val="Century Gothic"/>
      <family val="2"/>
      <charset val="162"/>
    </font>
    <font>
      <b/>
      <i/>
      <sz val="11"/>
      <color indexed="10"/>
      <name val="Century Gothic"/>
      <family val="2"/>
      <charset val="162"/>
    </font>
    <font>
      <b/>
      <sz val="8"/>
      <color indexed="10"/>
      <name val="Century Gothic"/>
      <family val="2"/>
      <charset val="162"/>
    </font>
    <font>
      <i/>
      <sz val="12"/>
      <name val="Century Gothic"/>
      <family val="2"/>
      <charset val="162"/>
    </font>
    <font>
      <b/>
      <i/>
      <sz val="12"/>
      <name val="Century Gothic"/>
      <family val="2"/>
      <charset val="162"/>
    </font>
    <font>
      <u/>
      <sz val="11"/>
      <color theme="10"/>
      <name val="Century Gothic"/>
      <family val="2"/>
      <charset val="162"/>
    </font>
    <font>
      <b/>
      <i/>
      <sz val="14"/>
      <color indexed="56"/>
      <name val="Century Gothic"/>
      <family val="2"/>
      <charset val="162"/>
    </font>
    <font>
      <b/>
      <i/>
      <sz val="14"/>
      <color rgb="FFFF0000"/>
      <name val="Century Gothic"/>
      <family val="2"/>
      <charset val="162"/>
    </font>
    <font>
      <b/>
      <i/>
      <sz val="14"/>
      <color indexed="10"/>
      <name val="Century Gothic"/>
      <family val="2"/>
      <charset val="162"/>
    </font>
    <font>
      <sz val="12"/>
      <color theme="1"/>
      <name val="Century Gothic"/>
      <family val="2"/>
      <charset val="162"/>
    </font>
    <font>
      <i/>
      <sz val="12"/>
      <color indexed="8"/>
      <name val="Century Gothic"/>
      <family val="2"/>
      <charset val="162"/>
    </font>
    <font>
      <b/>
      <sz val="12"/>
      <color theme="1"/>
      <name val="Century Gothic"/>
      <family val="2"/>
      <charset val="162"/>
    </font>
    <font>
      <b/>
      <i/>
      <sz val="12"/>
      <color indexed="8"/>
      <name val="Century Gothic"/>
      <family val="2"/>
      <charset val="162"/>
    </font>
    <font>
      <b/>
      <sz val="12"/>
      <name val="Century Gothic"/>
      <family val="2"/>
      <charset val="162"/>
    </font>
    <font>
      <b/>
      <i/>
      <sz val="12"/>
      <color indexed="56"/>
      <name val="Century Gothic"/>
      <family val="2"/>
      <charset val="162"/>
    </font>
    <font>
      <b/>
      <sz val="16"/>
      <color indexed="56"/>
      <name val="Century Gothic"/>
      <family val="2"/>
      <charset val="162"/>
    </font>
    <font>
      <b/>
      <sz val="14"/>
      <color theme="0" tint="-0.249977111117893"/>
      <name val="Calibri"/>
      <family val="2"/>
      <charset val="162"/>
      <scheme val="minor"/>
    </font>
    <font>
      <sz val="11"/>
      <color theme="0" tint="-0.249977111117893"/>
      <name val="Calibri"/>
      <family val="2"/>
      <charset val="162"/>
      <scheme val="minor"/>
    </font>
    <font>
      <b/>
      <i/>
      <sz val="14"/>
      <color theme="1"/>
      <name val="Century Gothic"/>
      <family val="2"/>
      <charset val="162"/>
    </font>
    <font>
      <b/>
      <i/>
      <sz val="12"/>
      <color rgb="FFFF0000"/>
      <name val="Century Gothic"/>
      <family val="2"/>
      <charset val="162"/>
    </font>
    <font>
      <b/>
      <sz val="11"/>
      <name val="Century Gothic"/>
      <family val="2"/>
      <charset val="162"/>
    </font>
    <font>
      <b/>
      <sz val="11"/>
      <color rgb="FFFF0000"/>
      <name val="Century Gothic"/>
      <family val="2"/>
      <charset val="162"/>
    </font>
    <font>
      <b/>
      <sz val="11"/>
      <color indexed="10"/>
      <name val="Century Gothic"/>
      <family val="2"/>
      <charset val="162"/>
    </font>
    <font>
      <b/>
      <sz val="10"/>
      <color rgb="FFFF0000"/>
      <name val="Cambria"/>
      <family val="1"/>
      <charset val="16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20" borderId="7" applyNumberFormat="0" applyAlignment="0" applyProtection="0"/>
    <xf numFmtId="0" fontId="13" fillId="7" borderId="5" applyNumberFormat="0" applyAlignment="0" applyProtection="0"/>
    <xf numFmtId="0" fontId="14" fillId="20" borderId="5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21" borderId="6" applyNumberFormat="0" applyAlignment="0" applyProtection="0"/>
    <xf numFmtId="0" fontId="16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2" fillId="23" borderId="8" applyNumberFormat="0" applyFont="0" applyAlignment="0" applyProtection="0"/>
    <xf numFmtId="0" fontId="18" fillId="22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</cellStyleXfs>
  <cellXfs count="134">
    <xf numFmtId="0" fontId="0" fillId="0" borderId="0" xfId="0"/>
    <xf numFmtId="0" fontId="24" fillId="0" borderId="10" xfId="0" applyFont="1" applyBorder="1" applyAlignment="1">
      <alignment horizontal="right" vertical="center"/>
    </xf>
    <xf numFmtId="0" fontId="24" fillId="28" borderId="10" xfId="0" applyFont="1" applyFill="1" applyBorder="1" applyAlignment="1" applyProtection="1">
      <alignment vertical="center" shrinkToFit="1"/>
      <protection locked="0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 shrinkToFi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49" fontId="24" fillId="28" borderId="10" xfId="0" applyNumberFormat="1" applyFont="1" applyFill="1" applyBorder="1" applyAlignment="1" applyProtection="1">
      <alignment horizontal="left" vertical="center" shrinkToFit="1"/>
      <protection locked="0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 shrinkToFit="1"/>
    </xf>
    <xf numFmtId="0" fontId="27" fillId="0" borderId="0" xfId="0" applyFont="1"/>
    <xf numFmtId="0" fontId="31" fillId="0" borderId="10" xfId="37" applyFont="1" applyBorder="1" applyAlignment="1">
      <alignment horizontal="center" vertical="center" wrapText="1"/>
    </xf>
    <xf numFmtId="0" fontId="31" fillId="0" borderId="11" xfId="37" applyFont="1" applyBorder="1" applyAlignment="1">
      <alignment horizontal="center" vertical="center" wrapText="1"/>
    </xf>
    <xf numFmtId="0" fontId="31" fillId="24" borderId="12" xfId="37" applyFont="1" applyFill="1" applyBorder="1" applyAlignment="1">
      <alignment horizontal="center" vertical="center" wrapText="1"/>
    </xf>
    <xf numFmtId="0" fontId="31" fillId="0" borderId="14" xfId="37" applyFont="1" applyBorder="1" applyAlignment="1">
      <alignment horizontal="center" vertical="center" wrapText="1"/>
    </xf>
    <xf numFmtId="0" fontId="31" fillId="24" borderId="10" xfId="37" applyFont="1" applyFill="1" applyBorder="1" applyAlignment="1">
      <alignment horizontal="center" vertical="center" wrapText="1"/>
    </xf>
    <xf numFmtId="0" fontId="31" fillId="0" borderId="16" xfId="37" applyFont="1" applyBorder="1" applyAlignment="1">
      <alignment horizontal="center" vertical="center" wrapText="1"/>
    </xf>
    <xf numFmtId="0" fontId="31" fillId="24" borderId="17" xfId="37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31" fillId="0" borderId="10" xfId="36" applyFont="1" applyBorder="1" applyAlignment="1">
      <alignment horizontal="center" vertical="center" wrapText="1"/>
    </xf>
    <xf numFmtId="0" fontId="31" fillId="0" borderId="11" xfId="36" applyFont="1" applyBorder="1" applyAlignment="1">
      <alignment horizontal="center" vertical="center" wrapText="1"/>
    </xf>
    <xf numFmtId="0" fontId="31" fillId="0" borderId="12" xfId="36" applyFont="1" applyBorder="1" applyAlignment="1">
      <alignment horizontal="center" vertical="center" wrapText="1"/>
    </xf>
    <xf numFmtId="0" fontId="32" fillId="24" borderId="13" xfId="36" applyFont="1" applyFill="1" applyBorder="1" applyAlignment="1">
      <alignment horizontal="center" vertical="center" wrapText="1"/>
    </xf>
    <xf numFmtId="0" fontId="31" fillId="0" borderId="14" xfId="36" applyFont="1" applyBorder="1" applyAlignment="1">
      <alignment horizontal="center" vertical="center" wrapText="1"/>
    </xf>
    <xf numFmtId="0" fontId="31" fillId="0" borderId="16" xfId="36" applyFont="1" applyBorder="1" applyAlignment="1">
      <alignment horizontal="center" vertical="center" wrapText="1"/>
    </xf>
    <xf numFmtId="0" fontId="31" fillId="0" borderId="17" xfId="36" applyFont="1" applyBorder="1" applyAlignment="1">
      <alignment horizontal="center" vertical="center" wrapText="1"/>
    </xf>
    <xf numFmtId="0" fontId="32" fillId="24" borderId="18" xfId="36" applyFont="1" applyFill="1" applyBorder="1" applyAlignment="1">
      <alignment horizontal="center" vertical="center" wrapText="1"/>
    </xf>
    <xf numFmtId="0" fontId="34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7" applyNumberFormat="1" applyFont="1" applyFill="1" applyBorder="1" applyAlignment="1" applyProtection="1">
      <alignment horizontal="center" vertical="center" wrapText="1"/>
      <protection locked="0"/>
    </xf>
    <xf numFmtId="0" fontId="31" fillId="26" borderId="10" xfId="37" applyFont="1" applyFill="1" applyBorder="1" applyAlignment="1" applyProtection="1">
      <alignment horizontal="left" vertical="center" wrapText="1"/>
      <protection locked="0"/>
    </xf>
    <xf numFmtId="14" fontId="31" fillId="26" borderId="10" xfId="3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right" vertical="center"/>
    </xf>
    <xf numFmtId="0" fontId="31" fillId="0" borderId="28" xfId="36" applyFont="1" applyBorder="1" applyAlignment="1">
      <alignment horizontal="center" vertical="center" wrapText="1"/>
    </xf>
    <xf numFmtId="0" fontId="31" fillId="0" borderId="29" xfId="36" applyFont="1" applyBorder="1" applyAlignment="1">
      <alignment horizontal="center" vertical="center" wrapText="1"/>
    </xf>
    <xf numFmtId="14" fontId="31" fillId="26" borderId="29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5" xfId="36" applyFont="1" applyBorder="1" applyAlignment="1">
      <alignment horizontal="center" vertical="center" wrapText="1"/>
    </xf>
    <xf numFmtId="14" fontId="31" fillId="26" borderId="17" xfId="36" applyNumberFormat="1" applyFont="1" applyFill="1" applyBorder="1" applyAlignment="1" applyProtection="1">
      <alignment horizontal="center" vertical="center" wrapText="1"/>
      <protection locked="0"/>
    </xf>
    <xf numFmtId="0" fontId="32" fillId="0" borderId="18" xfId="37" applyFont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14" fontId="31" fillId="26" borderId="12" xfId="36" applyNumberFormat="1" applyFont="1" applyFill="1" applyBorder="1" applyAlignment="1" applyProtection="1">
      <alignment horizontal="center" vertical="center" wrapText="1"/>
      <protection locked="0"/>
    </xf>
    <xf numFmtId="0" fontId="32" fillId="24" borderId="15" xfId="36" applyFont="1" applyFill="1" applyBorder="1" applyAlignment="1">
      <alignment horizontal="center" vertical="center" wrapText="1"/>
    </xf>
    <xf numFmtId="0" fontId="32" fillId="0" borderId="30" xfId="36" applyFont="1" applyBorder="1" applyAlignment="1">
      <alignment horizontal="center" vertical="center" wrapText="1"/>
    </xf>
    <xf numFmtId="0" fontId="29" fillId="0" borderId="31" xfId="36" applyFont="1" applyBorder="1" applyAlignment="1">
      <alignment horizontal="center" vertical="center" wrapText="1"/>
    </xf>
    <xf numFmtId="0" fontId="29" fillId="0" borderId="32" xfId="36" applyFont="1" applyBorder="1" applyAlignment="1">
      <alignment horizontal="center" vertical="center" wrapText="1"/>
    </xf>
    <xf numFmtId="0" fontId="29" fillId="0" borderId="33" xfId="36" applyFont="1" applyBorder="1" applyAlignment="1">
      <alignment horizontal="center" vertical="center" wrapText="1"/>
    </xf>
    <xf numFmtId="0" fontId="40" fillId="0" borderId="12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29" fillId="0" borderId="31" xfId="37" applyFont="1" applyBorder="1" applyAlignment="1">
      <alignment horizontal="center" vertical="center" wrapText="1"/>
    </xf>
    <xf numFmtId="0" fontId="29" fillId="0" borderId="32" xfId="37" applyFont="1" applyBorder="1" applyAlignment="1">
      <alignment horizontal="center" vertical="center" wrapText="1"/>
    </xf>
    <xf numFmtId="0" fontId="29" fillId="0" borderId="33" xfId="37" applyFont="1" applyBorder="1" applyAlignment="1">
      <alignment horizontal="center" vertical="center" wrapText="1"/>
    </xf>
    <xf numFmtId="0" fontId="31" fillId="0" borderId="12" xfId="37" applyFont="1" applyBorder="1" applyAlignment="1">
      <alignment horizontal="center" vertical="center" wrapText="1"/>
    </xf>
    <xf numFmtId="14" fontId="31" fillId="26" borderId="12" xfId="37" applyNumberFormat="1" applyFont="1" applyFill="1" applyBorder="1" applyAlignment="1" applyProtection="1">
      <alignment horizontal="center" vertical="center" wrapText="1"/>
      <protection locked="0"/>
    </xf>
    <xf numFmtId="0" fontId="31" fillId="26" borderId="12" xfId="37" applyFont="1" applyFill="1" applyBorder="1" applyAlignment="1" applyProtection="1">
      <alignment horizontal="left" vertical="center" wrapText="1"/>
      <protection locked="0"/>
    </xf>
    <xf numFmtId="0" fontId="32" fillId="0" borderId="13" xfId="37" applyFont="1" applyBorder="1" applyAlignment="1">
      <alignment horizontal="center" vertical="center" wrapText="1"/>
    </xf>
    <xf numFmtId="0" fontId="32" fillId="0" borderId="15" xfId="37" applyFont="1" applyBorder="1" applyAlignment="1">
      <alignment horizontal="center" vertical="center" wrapText="1"/>
    </xf>
    <xf numFmtId="0" fontId="31" fillId="0" borderId="17" xfId="37" applyFont="1" applyBorder="1" applyAlignment="1">
      <alignment horizontal="center" vertical="center" wrapText="1"/>
    </xf>
    <xf numFmtId="14" fontId="31" fillId="26" borderId="17" xfId="37" applyNumberFormat="1" applyFont="1" applyFill="1" applyBorder="1" applyAlignment="1" applyProtection="1">
      <alignment horizontal="center" vertical="center" wrapText="1"/>
      <protection locked="0"/>
    </xf>
    <xf numFmtId="0" fontId="31" fillId="26" borderId="17" xfId="37" applyFont="1" applyFill="1" applyBorder="1" applyAlignment="1" applyProtection="1">
      <alignment horizontal="left" vertical="center" wrapText="1"/>
      <protection locked="0"/>
    </xf>
    <xf numFmtId="0" fontId="38" fillId="0" borderId="13" xfId="0" applyFont="1" applyBorder="1" applyAlignment="1" applyProtection="1">
      <alignment horizontal="left" vertical="center"/>
      <protection locked="0"/>
    </xf>
    <xf numFmtId="0" fontId="38" fillId="0" borderId="15" xfId="0" applyFont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left" vertical="center"/>
      <protection locked="0"/>
    </xf>
    <xf numFmtId="0" fontId="34" fillId="0" borderId="23" xfId="37" applyFont="1" applyBorder="1" applyAlignment="1">
      <alignment vertical="center" wrapText="1"/>
    </xf>
    <xf numFmtId="0" fontId="34" fillId="0" borderId="23" xfId="36" applyFont="1" applyBorder="1" applyAlignment="1">
      <alignment vertical="center" wrapText="1"/>
    </xf>
    <xf numFmtId="49" fontId="34" fillId="0" borderId="23" xfId="37" applyNumberFormat="1" applyFont="1" applyBorder="1" applyAlignment="1">
      <alignment vertical="center" wrapText="1"/>
    </xf>
    <xf numFmtId="49" fontId="34" fillId="0" borderId="23" xfId="36" applyNumberFormat="1" applyFont="1" applyBorder="1" applyAlignment="1">
      <alignment vertical="center" wrapText="1"/>
    </xf>
    <xf numFmtId="0" fontId="42" fillId="0" borderId="22" xfId="37" applyFont="1" applyBorder="1" applyAlignment="1">
      <alignment horizontal="right" vertical="center" wrapText="1"/>
    </xf>
    <xf numFmtId="0" fontId="42" fillId="0" borderId="22" xfId="36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5" fillId="0" borderId="0" xfId="0" applyFont="1"/>
    <xf numFmtId="0" fontId="31" fillId="26" borderId="12" xfId="36" applyFont="1" applyFill="1" applyBorder="1" applyAlignment="1" applyProtection="1">
      <alignment horizontal="left" vertical="center" wrapText="1"/>
      <protection locked="0"/>
    </xf>
    <xf numFmtId="0" fontId="31" fillId="26" borderId="10" xfId="36" applyFont="1" applyFill="1" applyBorder="1" applyAlignment="1" applyProtection="1">
      <alignment horizontal="left" vertical="center" wrapText="1"/>
      <protection locked="0"/>
    </xf>
    <xf numFmtId="0" fontId="31" fillId="26" borderId="17" xfId="36" applyFont="1" applyFill="1" applyBorder="1" applyAlignment="1" applyProtection="1">
      <alignment horizontal="left" vertical="center" wrapText="1"/>
      <protection locked="0"/>
    </xf>
    <xf numFmtId="0" fontId="31" fillId="26" borderId="29" xfId="36" applyFont="1" applyFill="1" applyBorder="1" applyAlignment="1" applyProtection="1">
      <alignment horizontal="left" vertical="center" wrapText="1"/>
      <protection locked="0"/>
    </xf>
    <xf numFmtId="0" fontId="0" fillId="27" borderId="10" xfId="0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14" fontId="25" fillId="28" borderId="0" xfId="0" applyNumberFormat="1" applyFont="1" applyFill="1" applyAlignment="1" applyProtection="1">
      <alignment horizontal="center" vertical="center" shrinkToFit="1"/>
      <protection locked="0"/>
    </xf>
    <xf numFmtId="14" fontId="49" fillId="0" borderId="0" xfId="0" applyNumberFormat="1" applyFont="1" applyAlignment="1">
      <alignment horizontal="center" vertical="center"/>
    </xf>
    <xf numFmtId="14" fontId="50" fillId="0" borderId="0" xfId="0" applyNumberFormat="1" applyFont="1" applyAlignment="1">
      <alignment horizontal="center" vertical="center"/>
    </xf>
    <xf numFmtId="14" fontId="51" fillId="0" borderId="0" xfId="0" applyNumberFormat="1" applyFont="1" applyAlignment="1">
      <alignment horizontal="center" vertical="center" wrapText="1"/>
    </xf>
    <xf numFmtId="0" fontId="24" fillId="0" borderId="10" xfId="0" applyFont="1" applyBorder="1" applyAlignment="1">
      <alignment horizontal="right" vertical="center"/>
    </xf>
    <xf numFmtId="0" fontId="24" fillId="27" borderId="0" xfId="0" applyFont="1" applyFill="1" applyAlignment="1">
      <alignment horizontal="center" vertical="center"/>
    </xf>
    <xf numFmtId="0" fontId="24" fillId="27" borderId="0" xfId="0" applyFont="1" applyFill="1" applyAlignment="1">
      <alignment horizontal="center" vertical="center" wrapText="1"/>
    </xf>
    <xf numFmtId="0" fontId="24" fillId="28" borderId="10" xfId="0" applyFont="1" applyFill="1" applyBorder="1" applyAlignment="1" applyProtection="1">
      <alignment horizontal="left" vertical="center" shrinkToFit="1"/>
      <protection locked="0"/>
    </xf>
    <xf numFmtId="0" fontId="28" fillId="0" borderId="25" xfId="37" applyFont="1" applyBorder="1" applyAlignment="1">
      <alignment horizontal="center" vertical="center" wrapText="1"/>
    </xf>
    <xf numFmtId="0" fontId="28" fillId="0" borderId="26" xfId="37" applyFont="1" applyBorder="1" applyAlignment="1">
      <alignment horizontal="center" vertical="center" wrapText="1"/>
    </xf>
    <xf numFmtId="0" fontId="28" fillId="0" borderId="27" xfId="37" applyFont="1" applyBorder="1" applyAlignment="1">
      <alignment horizontal="center" vertical="center" wrapText="1"/>
    </xf>
    <xf numFmtId="0" fontId="31" fillId="24" borderId="19" xfId="36" applyFont="1" applyFill="1" applyBorder="1" applyAlignment="1">
      <alignment horizontal="center" vertical="center" wrapText="1"/>
    </xf>
    <xf numFmtId="0" fontId="31" fillId="24" borderId="24" xfId="36" applyFont="1" applyFill="1" applyBorder="1" applyAlignment="1">
      <alignment horizontal="center" vertical="center" wrapText="1"/>
    </xf>
    <xf numFmtId="0" fontId="31" fillId="24" borderId="20" xfId="36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34" fillId="0" borderId="22" xfId="37" applyFont="1" applyBorder="1" applyAlignment="1">
      <alignment horizontal="left" vertical="center" wrapText="1"/>
    </xf>
    <xf numFmtId="0" fontId="34" fillId="25" borderId="22" xfId="37" applyFont="1" applyFill="1" applyBorder="1" applyAlignment="1" applyProtection="1">
      <alignment horizontal="left" vertical="center" shrinkToFit="1"/>
      <protection locked="0"/>
    </xf>
    <xf numFmtId="0" fontId="35" fillId="0" borderId="21" xfId="37" applyFont="1" applyBorder="1" applyAlignment="1">
      <alignment horizontal="center" vertical="center" wrapText="1"/>
    </xf>
    <xf numFmtId="0" fontId="35" fillId="0" borderId="22" xfId="37" applyFont="1" applyBorder="1" applyAlignment="1">
      <alignment horizontal="center" vertical="center" wrapText="1"/>
    </xf>
    <xf numFmtId="0" fontId="35" fillId="0" borderId="23" xfId="37" applyFont="1" applyBorder="1" applyAlignment="1">
      <alignment horizontal="center" vertical="center" wrapText="1"/>
    </xf>
    <xf numFmtId="0" fontId="36" fillId="27" borderId="10" xfId="37" applyFont="1" applyFill="1" applyBorder="1" applyAlignment="1">
      <alignment horizontal="left" vertical="center" wrapText="1"/>
    </xf>
    <xf numFmtId="0" fontId="41" fillId="0" borderId="10" xfId="37" applyFont="1" applyBorder="1" applyAlignment="1">
      <alignment horizontal="right" vertical="center" wrapText="1"/>
    </xf>
    <xf numFmtId="0" fontId="32" fillId="0" borderId="34" xfId="37" applyFont="1" applyBorder="1" applyAlignment="1">
      <alignment horizontal="right" vertical="center" wrapText="1"/>
    </xf>
    <xf numFmtId="0" fontId="32" fillId="0" borderId="35" xfId="37" applyFont="1" applyBorder="1" applyAlignment="1">
      <alignment horizontal="right" vertical="center" wrapText="1"/>
    </xf>
    <xf numFmtId="0" fontId="47" fillId="0" borderId="35" xfId="37" applyFont="1" applyBorder="1" applyAlignment="1">
      <alignment horizontal="left" vertical="center" wrapText="1"/>
    </xf>
    <xf numFmtId="0" fontId="47" fillId="0" borderId="36" xfId="37" applyFont="1" applyBorder="1" applyAlignment="1">
      <alignment horizontal="left" vertical="center" wrapText="1"/>
    </xf>
    <xf numFmtId="0" fontId="26" fillId="0" borderId="21" xfId="37" applyFont="1" applyBorder="1" applyAlignment="1">
      <alignment horizontal="center" vertical="center" wrapText="1"/>
    </xf>
    <xf numFmtId="0" fontId="26" fillId="0" borderId="22" xfId="37" applyFont="1" applyBorder="1" applyAlignment="1">
      <alignment horizontal="center" vertical="center" wrapText="1"/>
    </xf>
    <xf numFmtId="0" fontId="26" fillId="0" borderId="23" xfId="37" applyFont="1" applyBorder="1" applyAlignment="1">
      <alignment horizontal="center" vertical="center" wrapText="1"/>
    </xf>
    <xf numFmtId="0" fontId="41" fillId="0" borderId="21" xfId="37" applyFont="1" applyBorder="1" applyAlignment="1">
      <alignment horizontal="right" vertical="center" wrapText="1"/>
    </xf>
    <xf numFmtId="0" fontId="41" fillId="0" borderId="22" xfId="37" applyFont="1" applyBorder="1" applyAlignment="1">
      <alignment horizontal="right" vertical="center" wrapText="1"/>
    </xf>
    <xf numFmtId="0" fontId="43" fillId="0" borderId="21" xfId="37" applyFont="1" applyBorder="1" applyAlignment="1">
      <alignment horizontal="center" vertical="center" wrapText="1"/>
    </xf>
    <xf numFmtId="0" fontId="43" fillId="0" borderId="22" xfId="37" applyFont="1" applyBorder="1" applyAlignment="1">
      <alignment horizontal="center" vertical="center" wrapText="1"/>
    </xf>
    <xf numFmtId="0" fontId="43" fillId="0" borderId="23" xfId="37" applyFont="1" applyBorder="1" applyAlignment="1">
      <alignment horizontal="center" vertical="center" wrapText="1"/>
    </xf>
    <xf numFmtId="0" fontId="43" fillId="0" borderId="21" xfId="37" applyFont="1" applyBorder="1" applyAlignment="1">
      <alignment horizontal="center" vertical="center" shrinkToFit="1"/>
    </xf>
    <xf numFmtId="0" fontId="43" fillId="0" borderId="22" xfId="37" applyFont="1" applyBorder="1" applyAlignment="1">
      <alignment horizontal="center" vertical="center" shrinkToFit="1"/>
    </xf>
    <xf numFmtId="0" fontId="43" fillId="0" borderId="23" xfId="37" applyFont="1" applyBorder="1" applyAlignment="1">
      <alignment horizontal="center" vertical="center" shrinkToFit="1"/>
    </xf>
    <xf numFmtId="0" fontId="40" fillId="0" borderId="11" xfId="0" applyFont="1" applyBorder="1" applyAlignment="1">
      <alignment horizontal="right" vertical="center"/>
    </xf>
    <xf numFmtId="0" fontId="40" fillId="0" borderId="12" xfId="0" applyFont="1" applyBorder="1" applyAlignment="1">
      <alignment horizontal="right" vertical="center"/>
    </xf>
    <xf numFmtId="0" fontId="31" fillId="24" borderId="12" xfId="36" applyFont="1" applyFill="1" applyBorder="1" applyAlignment="1" applyProtection="1">
      <alignment horizontal="left" vertical="center" wrapText="1"/>
      <protection locked="0"/>
    </xf>
    <xf numFmtId="0" fontId="40" fillId="0" borderId="14" xfId="0" applyFont="1" applyBorder="1" applyAlignment="1">
      <alignment horizontal="right" vertical="center"/>
    </xf>
    <xf numFmtId="0" fontId="40" fillId="0" borderId="10" xfId="0" applyFont="1" applyBorder="1" applyAlignment="1">
      <alignment horizontal="right" vertical="center"/>
    </xf>
    <xf numFmtId="0" fontId="31" fillId="24" borderId="10" xfId="36" applyFont="1" applyFill="1" applyBorder="1" applyAlignment="1" applyProtection="1">
      <alignment horizontal="left" vertical="center" wrapText="1"/>
      <protection locked="0"/>
    </xf>
    <xf numFmtId="0" fontId="40" fillId="0" borderId="16" xfId="0" applyFont="1" applyBorder="1" applyAlignment="1">
      <alignment horizontal="right" vertical="center"/>
    </xf>
    <xf numFmtId="0" fontId="40" fillId="0" borderId="17" xfId="0" applyFont="1" applyBorder="1" applyAlignment="1">
      <alignment horizontal="right" vertical="center"/>
    </xf>
    <xf numFmtId="0" fontId="33" fillId="24" borderId="17" xfId="29" applyFont="1" applyFill="1" applyBorder="1" applyAlignment="1" applyProtection="1">
      <alignment horizontal="left" vertical="center" wrapText="1"/>
      <protection locked="0"/>
    </xf>
    <xf numFmtId="0" fontId="34" fillId="0" borderId="22" xfId="36" applyFont="1" applyBorder="1" applyAlignment="1">
      <alignment horizontal="left" vertical="center" wrapText="1"/>
    </xf>
    <xf numFmtId="0" fontId="28" fillId="0" borderId="25" xfId="36" applyFont="1" applyBorder="1" applyAlignment="1">
      <alignment horizontal="center" vertical="center" wrapText="1"/>
    </xf>
    <xf numFmtId="0" fontId="28" fillId="0" borderId="26" xfId="36" applyFont="1" applyBorder="1" applyAlignment="1">
      <alignment horizontal="center" vertical="center" wrapText="1"/>
    </xf>
    <xf numFmtId="0" fontId="28" fillId="0" borderId="27" xfId="36" applyFont="1" applyBorder="1" applyAlignment="1">
      <alignment horizontal="center" vertical="center" wrapText="1"/>
    </xf>
    <xf numFmtId="0" fontId="41" fillId="0" borderId="21" xfId="36" applyFont="1" applyBorder="1" applyAlignment="1">
      <alignment horizontal="right" vertical="center" wrapText="1"/>
    </xf>
    <xf numFmtId="0" fontId="41" fillId="0" borderId="22" xfId="36" applyFont="1" applyBorder="1" applyAlignment="1">
      <alignment horizontal="right" vertical="center" wrapText="1"/>
    </xf>
  </cellXfs>
  <cellStyles count="49">
    <cellStyle name="%20 - Vurgu1 2" xfId="1" xr:uid="{00000000-0005-0000-0000-000000000000}"/>
    <cellStyle name="%20 - Vurgu2 2" xfId="2" xr:uid="{00000000-0005-0000-0000-000001000000}"/>
    <cellStyle name="%20 - Vurgu3 2" xfId="3" xr:uid="{00000000-0005-0000-0000-000002000000}"/>
    <cellStyle name="%20 - Vurgu4 2" xfId="4" xr:uid="{00000000-0005-0000-0000-000003000000}"/>
    <cellStyle name="%20 - Vurgu5 2" xfId="5" xr:uid="{00000000-0005-0000-0000-000004000000}"/>
    <cellStyle name="%20 - Vurgu6 2" xfId="6" xr:uid="{00000000-0005-0000-0000-000005000000}"/>
    <cellStyle name="%40 - Vurgu1 2" xfId="7" xr:uid="{00000000-0005-0000-0000-000006000000}"/>
    <cellStyle name="%40 - Vurgu2 2" xfId="8" xr:uid="{00000000-0005-0000-0000-000007000000}"/>
    <cellStyle name="%40 - Vurgu3 2" xfId="9" xr:uid="{00000000-0005-0000-0000-000008000000}"/>
    <cellStyle name="%40 - Vurgu4 2" xfId="10" xr:uid="{00000000-0005-0000-0000-000009000000}"/>
    <cellStyle name="%40 - Vurgu5 2" xfId="11" xr:uid="{00000000-0005-0000-0000-00000A000000}"/>
    <cellStyle name="%40 - Vurgu6 2" xfId="12" xr:uid="{00000000-0005-0000-0000-00000B000000}"/>
    <cellStyle name="%60 - Vurgu1 2" xfId="13" xr:uid="{00000000-0005-0000-0000-00000C000000}"/>
    <cellStyle name="%60 - Vurgu2 2" xfId="14" xr:uid="{00000000-0005-0000-0000-00000D000000}"/>
    <cellStyle name="%60 - Vurgu3 2" xfId="15" xr:uid="{00000000-0005-0000-0000-00000E000000}"/>
    <cellStyle name="%60 - Vurgu4 2" xfId="16" xr:uid="{00000000-0005-0000-0000-00000F000000}"/>
    <cellStyle name="%60 - Vurgu5 2" xfId="17" xr:uid="{00000000-0005-0000-0000-000010000000}"/>
    <cellStyle name="%60 - Vurgu6 2" xfId="18" xr:uid="{00000000-0005-0000-0000-000011000000}"/>
    <cellStyle name="Açıklama Metni 2" xfId="19" xr:uid="{00000000-0005-0000-0000-000012000000}"/>
    <cellStyle name="Ana Başlık 2" xfId="20" xr:uid="{00000000-0005-0000-0000-000013000000}"/>
    <cellStyle name="Bağlı Hücre 2" xfId="21" xr:uid="{00000000-0005-0000-0000-000014000000}"/>
    <cellStyle name="Başlık 1 2" xfId="22" xr:uid="{00000000-0005-0000-0000-000015000000}"/>
    <cellStyle name="Başlık 2 2" xfId="23" xr:uid="{00000000-0005-0000-0000-000016000000}"/>
    <cellStyle name="Başlık 3 2" xfId="24" xr:uid="{00000000-0005-0000-0000-000017000000}"/>
    <cellStyle name="Başlık 4 2" xfId="25" xr:uid="{00000000-0005-0000-0000-000018000000}"/>
    <cellStyle name="Çıkış 2" xfId="26" xr:uid="{00000000-0005-0000-0000-000019000000}"/>
    <cellStyle name="Giriş 2" xfId="27" xr:uid="{00000000-0005-0000-0000-00001A000000}"/>
    <cellStyle name="Hesaplama 2" xfId="28" xr:uid="{00000000-0005-0000-0000-00001B000000}"/>
    <cellStyle name="Hyperlink" xfId="29" builtinId="8"/>
    <cellStyle name="İşaretli Hücre 2" xfId="30" xr:uid="{00000000-0005-0000-0000-00001C000000}"/>
    <cellStyle name="İyi 2" xfId="31" xr:uid="{00000000-0005-0000-0000-00001D000000}"/>
    <cellStyle name="Köprü 2" xfId="32" xr:uid="{00000000-0005-0000-0000-00001F000000}"/>
    <cellStyle name="Köprü 3" xfId="33" xr:uid="{00000000-0005-0000-0000-000020000000}"/>
    <cellStyle name="Köprü 4" xfId="34" xr:uid="{00000000-0005-0000-0000-000021000000}"/>
    <cellStyle name="Kötü 2" xfId="35" xr:uid="{00000000-0005-0000-0000-000022000000}"/>
    <cellStyle name="Normal" xfId="0" builtinId="0"/>
    <cellStyle name="Normal 2" xfId="36" xr:uid="{00000000-0005-0000-0000-000024000000}"/>
    <cellStyle name="Normal 2 2" xfId="37" xr:uid="{00000000-0005-0000-0000-000025000000}"/>
    <cellStyle name="Normal 3" xfId="38" xr:uid="{00000000-0005-0000-0000-000026000000}"/>
    <cellStyle name="Not 2" xfId="39" xr:uid="{00000000-0005-0000-0000-000027000000}"/>
    <cellStyle name="Nötr 2" xfId="40" xr:uid="{00000000-0005-0000-0000-000028000000}"/>
    <cellStyle name="Toplam 2" xfId="41" xr:uid="{00000000-0005-0000-0000-000029000000}"/>
    <cellStyle name="Uyarı Metni 2" xfId="42" xr:uid="{00000000-0005-0000-0000-00002A000000}"/>
    <cellStyle name="Vurgu1 2" xfId="43" xr:uid="{00000000-0005-0000-0000-00002B000000}"/>
    <cellStyle name="Vurgu2 2" xfId="44" xr:uid="{00000000-0005-0000-0000-00002C000000}"/>
    <cellStyle name="Vurgu3 2" xfId="45" xr:uid="{00000000-0005-0000-0000-00002D000000}"/>
    <cellStyle name="Vurgu4 2" xfId="46" xr:uid="{00000000-0005-0000-0000-00002E000000}"/>
    <cellStyle name="Vurgu5 2" xfId="47" xr:uid="{00000000-0005-0000-0000-00002F000000}"/>
    <cellStyle name="Vurgu6 2" xfId="48" xr:uid="{00000000-0005-0000-0000-000030000000}"/>
  </cellStyles>
  <dxfs count="9">
    <dxf>
      <font>
        <color rgb="FFFF0000"/>
      </font>
      <fill>
        <patternFill>
          <bgColor rgb="FFFF0000"/>
        </patternFill>
      </fill>
    </dxf>
    <dxf>
      <font>
        <b/>
        <i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FF0000"/>
      </font>
      <fill>
        <patternFill>
          <bgColor rgb="FFFF0000"/>
        </patternFill>
      </fill>
    </dxf>
    <dxf>
      <font>
        <b/>
        <i/>
        <color rgb="FFFF000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3" name="Resim 5">
          <a:extLst>
            <a:ext uri="{FF2B5EF4-FFF2-40B4-BE49-F238E27FC236}">
              <a16:creationId xmlns:a16="http://schemas.microsoft.com/office/drawing/2014/main" id="{7645BC3B-DB72-DE45-4DEC-FE5058E1A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4" name="Resim 5">
          <a:extLst>
            <a:ext uri="{FF2B5EF4-FFF2-40B4-BE49-F238E27FC236}">
              <a16:creationId xmlns:a16="http://schemas.microsoft.com/office/drawing/2014/main" id="{58FB0407-BFA3-52F7-6F19-861920EB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5" name="Resim 5">
          <a:extLst>
            <a:ext uri="{FF2B5EF4-FFF2-40B4-BE49-F238E27FC236}">
              <a16:creationId xmlns:a16="http://schemas.microsoft.com/office/drawing/2014/main" id="{8CCADBD4-29FB-8B5D-0924-29406228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6" name="Resim 5">
          <a:extLst>
            <a:ext uri="{FF2B5EF4-FFF2-40B4-BE49-F238E27FC236}">
              <a16:creationId xmlns:a16="http://schemas.microsoft.com/office/drawing/2014/main" id="{D9B9BC29-ED9A-DC1F-626D-95DE85B9C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7" name="Resim 5">
          <a:extLst>
            <a:ext uri="{FF2B5EF4-FFF2-40B4-BE49-F238E27FC236}">
              <a16:creationId xmlns:a16="http://schemas.microsoft.com/office/drawing/2014/main" id="{EA14D139-6D44-C46E-8768-0C477AFA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8" name="Resim 5">
          <a:extLst>
            <a:ext uri="{FF2B5EF4-FFF2-40B4-BE49-F238E27FC236}">
              <a16:creationId xmlns:a16="http://schemas.microsoft.com/office/drawing/2014/main" id="{3789D3E0-0617-DC68-B6F8-E01C6A956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09" name="Resim 5">
          <a:extLst>
            <a:ext uri="{FF2B5EF4-FFF2-40B4-BE49-F238E27FC236}">
              <a16:creationId xmlns:a16="http://schemas.microsoft.com/office/drawing/2014/main" id="{B84FEC6F-926E-D783-E0D0-9768097DF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0" name="Resim 5">
          <a:extLst>
            <a:ext uri="{FF2B5EF4-FFF2-40B4-BE49-F238E27FC236}">
              <a16:creationId xmlns:a16="http://schemas.microsoft.com/office/drawing/2014/main" id="{9287975D-BD37-8121-9085-FC9DBD27A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1" name="Resim 5">
          <a:extLst>
            <a:ext uri="{FF2B5EF4-FFF2-40B4-BE49-F238E27FC236}">
              <a16:creationId xmlns:a16="http://schemas.microsoft.com/office/drawing/2014/main" id="{4B4B9066-3B94-BDF9-6181-90E2140A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2" name="Resim 5">
          <a:extLst>
            <a:ext uri="{FF2B5EF4-FFF2-40B4-BE49-F238E27FC236}">
              <a16:creationId xmlns:a16="http://schemas.microsoft.com/office/drawing/2014/main" id="{5C7F3D9C-687A-A320-CB32-CADE8600B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3" name="Resim 5">
          <a:extLst>
            <a:ext uri="{FF2B5EF4-FFF2-40B4-BE49-F238E27FC236}">
              <a16:creationId xmlns:a16="http://schemas.microsoft.com/office/drawing/2014/main" id="{07CB8C31-7C1D-9D3B-EECA-9E5EB2506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4" name="Resim 5">
          <a:extLst>
            <a:ext uri="{FF2B5EF4-FFF2-40B4-BE49-F238E27FC236}">
              <a16:creationId xmlns:a16="http://schemas.microsoft.com/office/drawing/2014/main" id="{9A95CE6E-C995-795F-9AF2-86AA71A6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5" name="Resim 5">
          <a:extLst>
            <a:ext uri="{FF2B5EF4-FFF2-40B4-BE49-F238E27FC236}">
              <a16:creationId xmlns:a16="http://schemas.microsoft.com/office/drawing/2014/main" id="{F56B8050-14B9-56ED-6761-99983B0D8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6" name="Resim 5">
          <a:extLst>
            <a:ext uri="{FF2B5EF4-FFF2-40B4-BE49-F238E27FC236}">
              <a16:creationId xmlns:a16="http://schemas.microsoft.com/office/drawing/2014/main" id="{A50415BC-01DA-5A1C-027E-7E8A05C8E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7" name="Resim 5">
          <a:extLst>
            <a:ext uri="{FF2B5EF4-FFF2-40B4-BE49-F238E27FC236}">
              <a16:creationId xmlns:a16="http://schemas.microsoft.com/office/drawing/2014/main" id="{937D1C66-0A66-7C15-D11E-41D6B52E2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8" name="Resim 5">
          <a:extLst>
            <a:ext uri="{FF2B5EF4-FFF2-40B4-BE49-F238E27FC236}">
              <a16:creationId xmlns:a16="http://schemas.microsoft.com/office/drawing/2014/main" id="{4D676269-E6ED-5F7C-204D-F318DE345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19" name="Resim 5">
          <a:extLst>
            <a:ext uri="{FF2B5EF4-FFF2-40B4-BE49-F238E27FC236}">
              <a16:creationId xmlns:a16="http://schemas.microsoft.com/office/drawing/2014/main" id="{9CA78C64-5246-51CF-C984-201A65E098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0" name="Resim 5">
          <a:extLst>
            <a:ext uri="{FF2B5EF4-FFF2-40B4-BE49-F238E27FC236}">
              <a16:creationId xmlns:a16="http://schemas.microsoft.com/office/drawing/2014/main" id="{DFDF91FC-158E-F0C5-2DD4-4466E65F8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1" name="Resim 5">
          <a:extLst>
            <a:ext uri="{FF2B5EF4-FFF2-40B4-BE49-F238E27FC236}">
              <a16:creationId xmlns:a16="http://schemas.microsoft.com/office/drawing/2014/main" id="{A0A499CA-88CC-4F25-12BA-7A73762AA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2" name="Resim 5">
          <a:extLst>
            <a:ext uri="{FF2B5EF4-FFF2-40B4-BE49-F238E27FC236}">
              <a16:creationId xmlns:a16="http://schemas.microsoft.com/office/drawing/2014/main" id="{153A8E5F-2111-F2B9-37C3-913715846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3" name="Resim 5">
          <a:extLst>
            <a:ext uri="{FF2B5EF4-FFF2-40B4-BE49-F238E27FC236}">
              <a16:creationId xmlns:a16="http://schemas.microsoft.com/office/drawing/2014/main" id="{7B6241EA-28E1-08A2-6CB3-D471B0886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4" name="Resim 5">
          <a:extLst>
            <a:ext uri="{FF2B5EF4-FFF2-40B4-BE49-F238E27FC236}">
              <a16:creationId xmlns:a16="http://schemas.microsoft.com/office/drawing/2014/main" id="{A1985097-8CB8-E373-2189-4840B6D6A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5" name="Resim 5">
          <a:extLst>
            <a:ext uri="{FF2B5EF4-FFF2-40B4-BE49-F238E27FC236}">
              <a16:creationId xmlns:a16="http://schemas.microsoft.com/office/drawing/2014/main" id="{B99E4962-EA82-D10D-C4A3-D659B9291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6" name="Resim 5">
          <a:extLst>
            <a:ext uri="{FF2B5EF4-FFF2-40B4-BE49-F238E27FC236}">
              <a16:creationId xmlns:a16="http://schemas.microsoft.com/office/drawing/2014/main" id="{2F73E49F-C5A6-7E77-FC30-5CEC305F3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7" name="Resim 5">
          <a:extLst>
            <a:ext uri="{FF2B5EF4-FFF2-40B4-BE49-F238E27FC236}">
              <a16:creationId xmlns:a16="http://schemas.microsoft.com/office/drawing/2014/main" id="{CFFAE1A9-0ACE-E60D-1098-B0938FFDA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428" name="Resim 5">
          <a:extLst>
            <a:ext uri="{FF2B5EF4-FFF2-40B4-BE49-F238E27FC236}">
              <a16:creationId xmlns:a16="http://schemas.microsoft.com/office/drawing/2014/main" id="{291A7E78-7D3D-4CAD-2E23-CAD15D25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4429" name="Resim 1">
          <a:extLst>
            <a:ext uri="{FF2B5EF4-FFF2-40B4-BE49-F238E27FC236}">
              <a16:creationId xmlns:a16="http://schemas.microsoft.com/office/drawing/2014/main" id="{FD00D10C-22BE-BEEC-A423-50FDC4914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4430" name="Resim 1">
          <a:extLst>
            <a:ext uri="{FF2B5EF4-FFF2-40B4-BE49-F238E27FC236}">
              <a16:creationId xmlns:a16="http://schemas.microsoft.com/office/drawing/2014/main" id="{E1C30E58-E7B0-F9F1-F55B-0E4D1004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10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1" name="Resim 5">
          <a:extLst>
            <a:ext uri="{FF2B5EF4-FFF2-40B4-BE49-F238E27FC236}">
              <a16:creationId xmlns:a16="http://schemas.microsoft.com/office/drawing/2014/main" id="{F8500101-690E-D37F-010D-E90596490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2" name="Resim 5">
          <a:extLst>
            <a:ext uri="{FF2B5EF4-FFF2-40B4-BE49-F238E27FC236}">
              <a16:creationId xmlns:a16="http://schemas.microsoft.com/office/drawing/2014/main" id="{AA6DBA09-1581-A5A1-BAA8-C1D41D970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3" name="Resim 5">
          <a:extLst>
            <a:ext uri="{FF2B5EF4-FFF2-40B4-BE49-F238E27FC236}">
              <a16:creationId xmlns:a16="http://schemas.microsoft.com/office/drawing/2014/main" id="{3134EE8C-C7F5-69A9-35A0-55CAF6A78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4" name="Resim 5">
          <a:extLst>
            <a:ext uri="{FF2B5EF4-FFF2-40B4-BE49-F238E27FC236}">
              <a16:creationId xmlns:a16="http://schemas.microsoft.com/office/drawing/2014/main" id="{6391FE8D-B4FD-7C30-7EFB-D60872017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5" name="Resim 5">
          <a:extLst>
            <a:ext uri="{FF2B5EF4-FFF2-40B4-BE49-F238E27FC236}">
              <a16:creationId xmlns:a16="http://schemas.microsoft.com/office/drawing/2014/main" id="{78F08E5D-40A3-AEFF-7B14-93916E9B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6" name="Resim 5">
          <a:extLst>
            <a:ext uri="{FF2B5EF4-FFF2-40B4-BE49-F238E27FC236}">
              <a16:creationId xmlns:a16="http://schemas.microsoft.com/office/drawing/2014/main" id="{C1FDE554-9E39-C8C7-B356-80F19E090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7" name="Resim 5">
          <a:extLst>
            <a:ext uri="{FF2B5EF4-FFF2-40B4-BE49-F238E27FC236}">
              <a16:creationId xmlns:a16="http://schemas.microsoft.com/office/drawing/2014/main" id="{E62061D4-C7ED-D4D3-05FA-153B18544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8" name="Resim 5">
          <a:extLst>
            <a:ext uri="{FF2B5EF4-FFF2-40B4-BE49-F238E27FC236}">
              <a16:creationId xmlns:a16="http://schemas.microsoft.com/office/drawing/2014/main" id="{142FD447-7171-5CFC-A144-3BF1B0FE1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69" name="Resim 5">
          <a:extLst>
            <a:ext uri="{FF2B5EF4-FFF2-40B4-BE49-F238E27FC236}">
              <a16:creationId xmlns:a16="http://schemas.microsoft.com/office/drawing/2014/main" id="{5DE02E44-70D3-1657-76D4-455E57E38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0" name="Resim 5">
          <a:extLst>
            <a:ext uri="{FF2B5EF4-FFF2-40B4-BE49-F238E27FC236}">
              <a16:creationId xmlns:a16="http://schemas.microsoft.com/office/drawing/2014/main" id="{C7D75A20-CF39-8324-4563-7A1258EF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1" name="Resim 5">
          <a:extLst>
            <a:ext uri="{FF2B5EF4-FFF2-40B4-BE49-F238E27FC236}">
              <a16:creationId xmlns:a16="http://schemas.microsoft.com/office/drawing/2014/main" id="{B61B5061-009D-2BFE-A542-E3985CCB9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2" name="Resim 5">
          <a:extLst>
            <a:ext uri="{FF2B5EF4-FFF2-40B4-BE49-F238E27FC236}">
              <a16:creationId xmlns:a16="http://schemas.microsoft.com/office/drawing/2014/main" id="{56F2EFE8-08A5-35F1-DE13-AE849B03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3" name="Resim 5">
          <a:extLst>
            <a:ext uri="{FF2B5EF4-FFF2-40B4-BE49-F238E27FC236}">
              <a16:creationId xmlns:a16="http://schemas.microsoft.com/office/drawing/2014/main" id="{57DC2757-4915-4C7C-0F2E-F97DE45B7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4" name="Resim 5">
          <a:extLst>
            <a:ext uri="{FF2B5EF4-FFF2-40B4-BE49-F238E27FC236}">
              <a16:creationId xmlns:a16="http://schemas.microsoft.com/office/drawing/2014/main" id="{C021EE27-74B9-71EE-51D3-8A38D483C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5" name="Resim 5">
          <a:extLst>
            <a:ext uri="{FF2B5EF4-FFF2-40B4-BE49-F238E27FC236}">
              <a16:creationId xmlns:a16="http://schemas.microsoft.com/office/drawing/2014/main" id="{046D085A-5523-3AF2-0DD0-2661CAF60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6" name="Resim 5">
          <a:extLst>
            <a:ext uri="{FF2B5EF4-FFF2-40B4-BE49-F238E27FC236}">
              <a16:creationId xmlns:a16="http://schemas.microsoft.com/office/drawing/2014/main" id="{EF089F4E-266D-7B81-C553-049C62F25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7" name="Resim 5">
          <a:extLst>
            <a:ext uri="{FF2B5EF4-FFF2-40B4-BE49-F238E27FC236}">
              <a16:creationId xmlns:a16="http://schemas.microsoft.com/office/drawing/2014/main" id="{C0576D97-32BB-B8B0-FDCA-690813745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8" name="Resim 5">
          <a:extLst>
            <a:ext uri="{FF2B5EF4-FFF2-40B4-BE49-F238E27FC236}">
              <a16:creationId xmlns:a16="http://schemas.microsoft.com/office/drawing/2014/main" id="{CDDEC860-E8E6-1C5C-FDB9-240AC421A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79" name="Resim 5">
          <a:extLst>
            <a:ext uri="{FF2B5EF4-FFF2-40B4-BE49-F238E27FC236}">
              <a16:creationId xmlns:a16="http://schemas.microsoft.com/office/drawing/2014/main" id="{FDEF12D9-4A4A-D561-24A6-FE12555E0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0" name="Resim 5">
          <a:extLst>
            <a:ext uri="{FF2B5EF4-FFF2-40B4-BE49-F238E27FC236}">
              <a16:creationId xmlns:a16="http://schemas.microsoft.com/office/drawing/2014/main" id="{F1C9A7DC-1EAA-97B8-07E8-4AA7DB663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1" name="Resim 5">
          <a:extLst>
            <a:ext uri="{FF2B5EF4-FFF2-40B4-BE49-F238E27FC236}">
              <a16:creationId xmlns:a16="http://schemas.microsoft.com/office/drawing/2014/main" id="{66DCB2FE-F93E-A160-BEEC-47DB5042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2" name="Resim 5">
          <a:extLst>
            <a:ext uri="{FF2B5EF4-FFF2-40B4-BE49-F238E27FC236}">
              <a16:creationId xmlns:a16="http://schemas.microsoft.com/office/drawing/2014/main" id="{64745DFC-29F3-A453-BE76-FB3B62842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3" name="Resim 5">
          <a:extLst>
            <a:ext uri="{FF2B5EF4-FFF2-40B4-BE49-F238E27FC236}">
              <a16:creationId xmlns:a16="http://schemas.microsoft.com/office/drawing/2014/main" id="{7AAD1A61-97B8-3BAA-98F0-6AB09EF3A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4" name="Resim 5">
          <a:extLst>
            <a:ext uri="{FF2B5EF4-FFF2-40B4-BE49-F238E27FC236}">
              <a16:creationId xmlns:a16="http://schemas.microsoft.com/office/drawing/2014/main" id="{7E8C1506-3720-A978-1285-650F18665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5" name="Resim 5">
          <a:extLst>
            <a:ext uri="{FF2B5EF4-FFF2-40B4-BE49-F238E27FC236}">
              <a16:creationId xmlns:a16="http://schemas.microsoft.com/office/drawing/2014/main" id="{10DFBC83-60FC-9427-E413-26B5B822D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6" name="Resim 5">
          <a:extLst>
            <a:ext uri="{FF2B5EF4-FFF2-40B4-BE49-F238E27FC236}">
              <a16:creationId xmlns:a16="http://schemas.microsoft.com/office/drawing/2014/main" id="{911DCE80-B028-5C20-7646-51E1477FF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7" name="Resim 5">
          <a:extLst>
            <a:ext uri="{FF2B5EF4-FFF2-40B4-BE49-F238E27FC236}">
              <a16:creationId xmlns:a16="http://schemas.microsoft.com/office/drawing/2014/main" id="{CE72CE3B-B437-1FBB-432A-BBB5AA6B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8" name="Resim 5">
          <a:extLst>
            <a:ext uri="{FF2B5EF4-FFF2-40B4-BE49-F238E27FC236}">
              <a16:creationId xmlns:a16="http://schemas.microsoft.com/office/drawing/2014/main" id="{F06276DB-B239-4D75-B18D-BDBF44AE7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89" name="Resim 5">
          <a:extLst>
            <a:ext uri="{FF2B5EF4-FFF2-40B4-BE49-F238E27FC236}">
              <a16:creationId xmlns:a16="http://schemas.microsoft.com/office/drawing/2014/main" id="{8054F69B-C369-E3ED-BC13-D1AFF03F4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0" name="Resim 5">
          <a:extLst>
            <a:ext uri="{FF2B5EF4-FFF2-40B4-BE49-F238E27FC236}">
              <a16:creationId xmlns:a16="http://schemas.microsoft.com/office/drawing/2014/main" id="{26519558-E432-D7B1-65B2-138F29889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1" name="Resim 5">
          <a:extLst>
            <a:ext uri="{FF2B5EF4-FFF2-40B4-BE49-F238E27FC236}">
              <a16:creationId xmlns:a16="http://schemas.microsoft.com/office/drawing/2014/main" id="{EA04B02D-4027-9A1E-A0F6-084BE8342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692" name="Resim 5">
          <a:extLst>
            <a:ext uri="{FF2B5EF4-FFF2-40B4-BE49-F238E27FC236}">
              <a16:creationId xmlns:a16="http://schemas.microsoft.com/office/drawing/2014/main" id="{01091BE0-5E79-A9D2-6213-F69E76E3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" name="Resim 5">
          <a:extLst>
            <a:ext uri="{FF2B5EF4-FFF2-40B4-BE49-F238E27FC236}">
              <a16:creationId xmlns:a16="http://schemas.microsoft.com/office/drawing/2014/main" id="{EA8B8B99-C5A8-41D6-B8DA-86EEEEBF7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3" name="Resim 5">
          <a:extLst>
            <a:ext uri="{FF2B5EF4-FFF2-40B4-BE49-F238E27FC236}">
              <a16:creationId xmlns:a16="http://schemas.microsoft.com/office/drawing/2014/main" id="{284627BD-C96C-4E5F-9AA9-BF6B716A5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4" name="Resim 5">
          <a:extLst>
            <a:ext uri="{FF2B5EF4-FFF2-40B4-BE49-F238E27FC236}">
              <a16:creationId xmlns:a16="http://schemas.microsoft.com/office/drawing/2014/main" id="{A18A002E-A52F-4C58-8226-F6BB55F9D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5" name="Resim 5">
          <a:extLst>
            <a:ext uri="{FF2B5EF4-FFF2-40B4-BE49-F238E27FC236}">
              <a16:creationId xmlns:a16="http://schemas.microsoft.com/office/drawing/2014/main" id="{338C598B-FEF7-4157-94FF-95BEB823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E761202-CA58-4BF9-A430-52FDD172D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7" name="Resim 5">
          <a:extLst>
            <a:ext uri="{FF2B5EF4-FFF2-40B4-BE49-F238E27FC236}">
              <a16:creationId xmlns:a16="http://schemas.microsoft.com/office/drawing/2014/main" id="{F94B969C-6829-470D-8E79-64A50EB1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8" name="Resim 5">
          <a:extLst>
            <a:ext uri="{FF2B5EF4-FFF2-40B4-BE49-F238E27FC236}">
              <a16:creationId xmlns:a16="http://schemas.microsoft.com/office/drawing/2014/main" id="{3D56E1C6-CBEB-4374-BA2F-0F0874A6E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9" name="Resim 5">
          <a:extLst>
            <a:ext uri="{FF2B5EF4-FFF2-40B4-BE49-F238E27FC236}">
              <a16:creationId xmlns:a16="http://schemas.microsoft.com/office/drawing/2014/main" id="{F7A4FF83-035D-497E-96C1-F5834F9A4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0" name="Resim 5">
          <a:extLst>
            <a:ext uri="{FF2B5EF4-FFF2-40B4-BE49-F238E27FC236}">
              <a16:creationId xmlns:a16="http://schemas.microsoft.com/office/drawing/2014/main" id="{E470092E-B120-4E58-9C11-930BBFFCA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1" name="Resim 5">
          <a:extLst>
            <a:ext uri="{FF2B5EF4-FFF2-40B4-BE49-F238E27FC236}">
              <a16:creationId xmlns:a16="http://schemas.microsoft.com/office/drawing/2014/main" id="{761B6484-CB8D-4B91-9BF4-09ED56D58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2" name="Resim 5">
          <a:extLst>
            <a:ext uri="{FF2B5EF4-FFF2-40B4-BE49-F238E27FC236}">
              <a16:creationId xmlns:a16="http://schemas.microsoft.com/office/drawing/2014/main" id="{9F94688A-F8ED-4CBC-A0A2-9CD4DFCC8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3" name="Resim 5">
          <a:extLst>
            <a:ext uri="{FF2B5EF4-FFF2-40B4-BE49-F238E27FC236}">
              <a16:creationId xmlns:a16="http://schemas.microsoft.com/office/drawing/2014/main" id="{8A52F6E6-4D28-4D97-A386-30CB56789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4" name="Resim 5">
          <a:extLst>
            <a:ext uri="{FF2B5EF4-FFF2-40B4-BE49-F238E27FC236}">
              <a16:creationId xmlns:a16="http://schemas.microsoft.com/office/drawing/2014/main" id="{3DD59BC0-3AE9-4BE6-83A2-FF1AE50B7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5" name="Resim 5">
          <a:extLst>
            <a:ext uri="{FF2B5EF4-FFF2-40B4-BE49-F238E27FC236}">
              <a16:creationId xmlns:a16="http://schemas.microsoft.com/office/drawing/2014/main" id="{F85FCD84-9583-48E1-A56B-1C26D6515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6" name="Resim 5">
          <a:extLst>
            <a:ext uri="{FF2B5EF4-FFF2-40B4-BE49-F238E27FC236}">
              <a16:creationId xmlns:a16="http://schemas.microsoft.com/office/drawing/2014/main" id="{3D78BAAF-E851-498B-8D8F-9B8C58314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7" name="Resim 5">
          <a:extLst>
            <a:ext uri="{FF2B5EF4-FFF2-40B4-BE49-F238E27FC236}">
              <a16:creationId xmlns:a16="http://schemas.microsoft.com/office/drawing/2014/main" id="{A99788A2-1D20-4588-ADE0-E4FEDF3E8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8" name="Resim 5">
          <a:extLst>
            <a:ext uri="{FF2B5EF4-FFF2-40B4-BE49-F238E27FC236}">
              <a16:creationId xmlns:a16="http://schemas.microsoft.com/office/drawing/2014/main" id="{CB63E629-0F2A-4781-8C54-79F2ABD61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19" name="Resim 5">
          <a:extLst>
            <a:ext uri="{FF2B5EF4-FFF2-40B4-BE49-F238E27FC236}">
              <a16:creationId xmlns:a16="http://schemas.microsoft.com/office/drawing/2014/main" id="{1E806109-8463-4529-A672-17328659F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0" name="Resim 5">
          <a:extLst>
            <a:ext uri="{FF2B5EF4-FFF2-40B4-BE49-F238E27FC236}">
              <a16:creationId xmlns:a16="http://schemas.microsoft.com/office/drawing/2014/main" id="{9494AABC-CAC8-414C-939F-7524347EB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1" name="Resim 5">
          <a:extLst>
            <a:ext uri="{FF2B5EF4-FFF2-40B4-BE49-F238E27FC236}">
              <a16:creationId xmlns:a16="http://schemas.microsoft.com/office/drawing/2014/main" id="{876A37E8-F5DA-4ADC-947B-00CF6AA3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2" name="Resim 5">
          <a:extLst>
            <a:ext uri="{FF2B5EF4-FFF2-40B4-BE49-F238E27FC236}">
              <a16:creationId xmlns:a16="http://schemas.microsoft.com/office/drawing/2014/main" id="{461C78F9-0EE9-4C1B-991E-7AACED058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3" name="Resim 5">
          <a:extLst>
            <a:ext uri="{FF2B5EF4-FFF2-40B4-BE49-F238E27FC236}">
              <a16:creationId xmlns:a16="http://schemas.microsoft.com/office/drawing/2014/main" id="{D40E51EE-2573-4588-9F9C-5BFB496E7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4" name="Resim 5">
          <a:extLst>
            <a:ext uri="{FF2B5EF4-FFF2-40B4-BE49-F238E27FC236}">
              <a16:creationId xmlns:a16="http://schemas.microsoft.com/office/drawing/2014/main" id="{BB8B552A-6C30-460B-8F5C-CE1F7747E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5" name="Resim 5">
          <a:extLst>
            <a:ext uri="{FF2B5EF4-FFF2-40B4-BE49-F238E27FC236}">
              <a16:creationId xmlns:a16="http://schemas.microsoft.com/office/drawing/2014/main" id="{245F911B-164A-4A24-8DE4-B2AB29B9F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6" name="Resim 5">
          <a:extLst>
            <a:ext uri="{FF2B5EF4-FFF2-40B4-BE49-F238E27FC236}">
              <a16:creationId xmlns:a16="http://schemas.microsoft.com/office/drawing/2014/main" id="{C3189DE8-EF50-4482-BC0B-6CC830A6B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68580</xdr:colOff>
      <xdr:row>0</xdr:row>
      <xdr:rowOff>68580</xdr:rowOff>
    </xdr:to>
    <xdr:pic>
      <xdr:nvPicPr>
        <xdr:cNvPr id="27" name="Resim 5">
          <a:extLst>
            <a:ext uri="{FF2B5EF4-FFF2-40B4-BE49-F238E27FC236}">
              <a16:creationId xmlns:a16="http://schemas.microsoft.com/office/drawing/2014/main" id="{EDB00337-372C-4AF6-94E6-C26464027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580" cy="6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162561</xdr:colOff>
      <xdr:row>0</xdr:row>
      <xdr:rowOff>167643</xdr:rowOff>
    </xdr:from>
    <xdr:to>
      <xdr:col>1</xdr:col>
      <xdr:colOff>657861</xdr:colOff>
      <xdr:row>0</xdr:row>
      <xdr:rowOff>1264923</xdr:rowOff>
    </xdr:to>
    <xdr:pic>
      <xdr:nvPicPr>
        <xdr:cNvPr id="28" name="Resim 1">
          <a:extLst>
            <a:ext uri="{FF2B5EF4-FFF2-40B4-BE49-F238E27FC236}">
              <a16:creationId xmlns:a16="http://schemas.microsoft.com/office/drawing/2014/main" id="{2FDBB72C-C5FC-49F5-B152-275B57ED2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1" y="167643"/>
          <a:ext cx="110490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895777</xdr:colOff>
      <xdr:row>0</xdr:row>
      <xdr:rowOff>165102</xdr:rowOff>
    </xdr:from>
    <xdr:to>
      <xdr:col>5</xdr:col>
      <xdr:colOff>1916857</xdr:colOff>
      <xdr:row>0</xdr:row>
      <xdr:rowOff>1262382</xdr:rowOff>
    </xdr:to>
    <xdr:pic>
      <xdr:nvPicPr>
        <xdr:cNvPr id="29" name="Resim 1">
          <a:extLst>
            <a:ext uri="{FF2B5EF4-FFF2-40B4-BE49-F238E27FC236}">
              <a16:creationId xmlns:a16="http://schemas.microsoft.com/office/drawing/2014/main" id="{43571930-7BD2-473F-A1B3-F37130C53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2817" y="165102"/>
          <a:ext cx="1021080" cy="109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FEF40-3999-4BA8-A8C3-73A8968370BA}">
  <sheetPr>
    <tabColor rgb="FF0070C0"/>
  </sheetPr>
  <dimension ref="A1:D12"/>
  <sheetViews>
    <sheetView workbookViewId="0">
      <selection activeCell="A10" sqref="A10:C10"/>
    </sheetView>
  </sheetViews>
  <sheetFormatPr defaultRowHeight="18.75" x14ac:dyDescent="0.25"/>
  <cols>
    <col min="1" max="1" width="22.7109375" style="3" bestFit="1" customWidth="1"/>
    <col min="2" max="2" width="44.7109375" style="8" customWidth="1"/>
    <col min="3" max="3" width="21.85546875" style="3" bestFit="1" customWidth="1"/>
    <col min="4" max="4" width="55.140625" bestFit="1" customWidth="1"/>
  </cols>
  <sheetData>
    <row r="1" spans="1:4" ht="25.15" customHeight="1" x14ac:dyDescent="0.25">
      <c r="A1" s="1" t="s">
        <v>12</v>
      </c>
      <c r="B1" s="2" t="s">
        <v>52</v>
      </c>
    </row>
    <row r="2" spans="1:4" ht="25.15" customHeight="1" x14ac:dyDescent="0.25">
      <c r="A2" s="1" t="s">
        <v>44</v>
      </c>
      <c r="B2" s="2" t="s">
        <v>57</v>
      </c>
      <c r="C2" s="72" t="s">
        <v>45</v>
      </c>
      <c r="D2" s="73"/>
    </row>
    <row r="3" spans="1:4" ht="25.15" customHeight="1" x14ac:dyDescent="0.25">
      <c r="A3" s="86" t="s">
        <v>13</v>
      </c>
      <c r="B3" s="4" t="s">
        <v>17</v>
      </c>
      <c r="C3" s="72" t="s">
        <v>49</v>
      </c>
      <c r="D3" s="72" t="str">
        <f>CONCATENATE(B3," ",C3," ",B2," ",C2)</f>
        <v>GENÇ KIZ ATLETİZM ŞAMPİYON MELEKLER FİNAL MÜSABAKA LİSTESİ</v>
      </c>
    </row>
    <row r="4" spans="1:4" ht="25.15" customHeight="1" x14ac:dyDescent="0.25">
      <c r="A4" s="86"/>
      <c r="B4" s="4" t="s">
        <v>18</v>
      </c>
      <c r="C4" s="72"/>
      <c r="D4" s="72" t="str">
        <f>CONCATENATE(B4," ",C3," ",B2," ",C2)</f>
        <v>GENÇ ERKEK ATLETİZM ŞAMPİYON MELEKLER FİNAL MÜSABAKA LİSTESİ</v>
      </c>
    </row>
    <row r="5" spans="1:4" s="3" customFormat="1" ht="25.15" customHeight="1" x14ac:dyDescent="0.25">
      <c r="A5" s="1" t="s">
        <v>46</v>
      </c>
      <c r="B5" s="2" t="s">
        <v>47</v>
      </c>
      <c r="C5" s="72" t="s">
        <v>48</v>
      </c>
      <c r="D5" s="72" t="str">
        <f>CONCATENATE(B5," ",C5)</f>
        <v>2022-2023 ÖĞRETİM YILI</v>
      </c>
    </row>
    <row r="6" spans="1:4" ht="25.15" customHeight="1" x14ac:dyDescent="0.25">
      <c r="A6" s="1" t="s">
        <v>14</v>
      </c>
      <c r="B6" s="5" t="s">
        <v>15</v>
      </c>
    </row>
    <row r="7" spans="1:4" ht="25.15" customHeight="1" x14ac:dyDescent="0.25">
      <c r="A7" s="1" t="s">
        <v>16</v>
      </c>
      <c r="B7" s="6" t="s">
        <v>58</v>
      </c>
      <c r="C7" s="7"/>
    </row>
    <row r="8" spans="1:4" ht="25.15" customHeight="1" x14ac:dyDescent="0.25">
      <c r="A8" s="1" t="s">
        <v>54</v>
      </c>
      <c r="B8" s="89" t="s">
        <v>55</v>
      </c>
      <c r="C8" s="89"/>
    </row>
    <row r="9" spans="1:4" ht="25.15" customHeight="1" x14ac:dyDescent="0.25">
      <c r="A9" s="81"/>
      <c r="B9" s="82">
        <v>38231</v>
      </c>
      <c r="C9" s="82">
        <v>39813</v>
      </c>
    </row>
    <row r="10" spans="1:4" ht="25.15" customHeight="1" x14ac:dyDescent="0.25">
      <c r="A10" s="87" t="s">
        <v>51</v>
      </c>
      <c r="B10" s="87"/>
      <c r="C10" s="87"/>
    </row>
    <row r="12" spans="1:4" ht="66" customHeight="1" x14ac:dyDescent="0.25">
      <c r="A12" s="88" t="s">
        <v>50</v>
      </c>
      <c r="B12" s="88"/>
      <c r="C12" s="88"/>
    </row>
  </sheetData>
  <mergeCells count="4">
    <mergeCell ref="A3:A4"/>
    <mergeCell ref="A10:C10"/>
    <mergeCell ref="A12:C12"/>
    <mergeCell ref="B8:C8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34"/>
  <sheetViews>
    <sheetView tabSelected="1" view="pageBreakPreview" zoomScaleSheetLayoutView="100" workbookViewId="0">
      <selection activeCell="G31" sqref="G31"/>
    </sheetView>
  </sheetViews>
  <sheetFormatPr defaultColWidth="8.85546875" defaultRowHeight="16.5" x14ac:dyDescent="0.3"/>
  <cols>
    <col min="1" max="1" width="8.85546875" style="9"/>
    <col min="2" max="2" width="9.42578125" style="9" bestFit="1" customWidth="1"/>
    <col min="3" max="3" width="16.28515625" style="9" customWidth="1"/>
    <col min="4" max="4" width="36" style="9" customWidth="1"/>
    <col min="5" max="5" width="29.7109375" style="9" customWidth="1"/>
    <col min="6" max="6" width="30.7109375" style="17" customWidth="1"/>
    <col min="7" max="7" width="17.28515625" style="9" customWidth="1"/>
    <col min="8" max="8" width="11.28515625" style="9" customWidth="1"/>
    <col min="9" max="9" width="30.42578125" style="9" customWidth="1"/>
    <col min="10" max="16384" width="8.85546875" style="9"/>
  </cols>
  <sheetData>
    <row r="1" spans="1:9" ht="104.25" customHeight="1" x14ac:dyDescent="0.3">
      <c r="A1" s="108" t="str">
        <f>'GENEL BİLGİ GİRİŞİ'!$B$1</f>
        <v>MİLLİ EĞİTİM BAKANLIĞI</v>
      </c>
      <c r="B1" s="109"/>
      <c r="C1" s="109"/>
      <c r="D1" s="109"/>
      <c r="E1" s="109"/>
      <c r="F1" s="110"/>
    </row>
    <row r="2" spans="1:9" ht="25.15" customHeight="1" x14ac:dyDescent="0.3">
      <c r="A2" s="113" t="str">
        <f>'GENEL BİLGİ GİRİŞİ'!$D$5</f>
        <v>2022-2023 ÖĞRETİM YILI</v>
      </c>
      <c r="B2" s="114"/>
      <c r="C2" s="114"/>
      <c r="D2" s="114"/>
      <c r="E2" s="114"/>
      <c r="F2" s="115"/>
    </row>
    <row r="3" spans="1:9" ht="25.15" customHeight="1" x14ac:dyDescent="0.3">
      <c r="A3" s="116" t="str">
        <f>'GENEL BİLGİ GİRİŞİ'!$D$3</f>
        <v>GENÇ KIZ ATLETİZM ŞAMPİYON MELEKLER FİNAL MÜSABAKA LİSTESİ</v>
      </c>
      <c r="B3" s="117"/>
      <c r="C3" s="117"/>
      <c r="D3" s="117"/>
      <c r="E3" s="117"/>
      <c r="F3" s="118"/>
    </row>
    <row r="4" spans="1:9" ht="11.45" customHeight="1" x14ac:dyDescent="0.3">
      <c r="A4" s="69"/>
      <c r="B4" s="70"/>
      <c r="C4" s="70"/>
      <c r="D4" s="70"/>
      <c r="E4" s="70"/>
      <c r="F4" s="71"/>
    </row>
    <row r="5" spans="1:9" ht="25.15" customHeight="1" x14ac:dyDescent="0.3">
      <c r="A5" s="111" t="s">
        <v>11</v>
      </c>
      <c r="B5" s="112"/>
      <c r="C5" s="98"/>
      <c r="D5" s="98"/>
      <c r="E5" s="67" t="s">
        <v>34</v>
      </c>
      <c r="F5" s="65" t="str">
        <f>'GENEL BİLGİ GİRİŞİ'!$B$7</f>
        <v>18-19 NİSAN 2023</v>
      </c>
    </row>
    <row r="6" spans="1:9" ht="25.15" customHeight="1" x14ac:dyDescent="0.3">
      <c r="A6" s="111" t="s">
        <v>3</v>
      </c>
      <c r="B6" s="112"/>
      <c r="C6" s="97" t="str">
        <f>'GENEL BİLGİ GİRİŞİ'!$B$3</f>
        <v>GENÇ KIZ</v>
      </c>
      <c r="D6" s="97"/>
      <c r="E6" s="67" t="s">
        <v>35</v>
      </c>
      <c r="F6" s="63" t="str">
        <f>'GENEL BİLGİ GİRİŞİ'!$B$6</f>
        <v>ATATÜRK STADYUMU</v>
      </c>
    </row>
    <row r="7" spans="1:9" s="30" customFormat="1" ht="25.15" customHeight="1" x14ac:dyDescent="0.25">
      <c r="A7" s="103" t="s">
        <v>8</v>
      </c>
      <c r="B7" s="103"/>
      <c r="C7" s="26"/>
      <c r="D7" s="99"/>
      <c r="E7" s="100"/>
      <c r="F7" s="101"/>
      <c r="H7" s="84">
        <f>'GENEL BİLGİ GİRİŞİ'!B9</f>
        <v>38231</v>
      </c>
      <c r="I7" s="84">
        <f>'GENEL BİLGİ GİRİŞİ'!C9</f>
        <v>39813</v>
      </c>
    </row>
    <row r="8" spans="1:9" s="30" customFormat="1" ht="75" customHeight="1" x14ac:dyDescent="0.25">
      <c r="A8" s="102" t="s">
        <v>53</v>
      </c>
      <c r="B8" s="102"/>
      <c r="C8" s="102"/>
      <c r="D8" s="102"/>
      <c r="E8" s="102"/>
      <c r="F8" s="102"/>
    </row>
    <row r="9" spans="1:9" ht="28.5" customHeight="1" thickBot="1" x14ac:dyDescent="0.35">
      <c r="A9" s="90" t="s">
        <v>5</v>
      </c>
      <c r="B9" s="91"/>
      <c r="C9" s="91"/>
      <c r="D9" s="91"/>
      <c r="E9" s="91"/>
      <c r="F9" s="92"/>
    </row>
    <row r="10" spans="1:9" ht="48" customHeight="1" thickBot="1" x14ac:dyDescent="0.35">
      <c r="A10" s="49" t="s">
        <v>0</v>
      </c>
      <c r="B10" s="50" t="s">
        <v>6</v>
      </c>
      <c r="C10" s="50" t="s">
        <v>19</v>
      </c>
      <c r="D10" s="50" t="s">
        <v>1</v>
      </c>
      <c r="E10" s="50" t="s">
        <v>7</v>
      </c>
      <c r="F10" s="51" t="s">
        <v>4</v>
      </c>
      <c r="I10" s="50" t="s">
        <v>1</v>
      </c>
    </row>
    <row r="11" spans="1:9" ht="30" customHeight="1" x14ac:dyDescent="0.3">
      <c r="A11" s="11">
        <v>1</v>
      </c>
      <c r="B11" s="52">
        <f>$C$7</f>
        <v>0</v>
      </c>
      <c r="C11" s="53" t="s">
        <v>23</v>
      </c>
      <c r="D11" s="54" t="s">
        <v>23</v>
      </c>
      <c r="E11" s="20">
        <f>$C$5</f>
        <v>0</v>
      </c>
      <c r="F11" s="55" t="s">
        <v>24</v>
      </c>
      <c r="G11" s="85" t="str">
        <f>IF(C11="-","",(IF(AND(C11&gt;=$H$7,C11&lt;=$I$7)," ","YARIŞAMAZ")))</f>
        <v/>
      </c>
      <c r="H11" s="78">
        <f>IF(COUNTIF(I$11:$I11,I11)=1,MAX(H$10:$H10)+1,"")</f>
        <v>1</v>
      </c>
      <c r="I11" s="79" t="str">
        <f>D11</f>
        <v>-</v>
      </c>
    </row>
    <row r="12" spans="1:9" ht="30" customHeight="1" x14ac:dyDescent="0.3">
      <c r="A12" s="13">
        <v>2</v>
      </c>
      <c r="B12" s="10">
        <f t="shared" ref="B12:B25" si="0">$C$7</f>
        <v>0</v>
      </c>
      <c r="C12" s="27" t="s">
        <v>23</v>
      </c>
      <c r="D12" s="28" t="s">
        <v>23</v>
      </c>
      <c r="E12" s="18">
        <f t="shared" ref="E12:E25" si="1">$C$5</f>
        <v>0</v>
      </c>
      <c r="F12" s="56" t="s">
        <v>25</v>
      </c>
      <c r="G12" s="85" t="str">
        <f t="shared" ref="G12:G29" si="2">IF(C12="-","",(IF(AND(C12&gt;=$H$7,C12&lt;=$I$7)," ","YARIŞAMAZ")))</f>
        <v/>
      </c>
      <c r="H12" s="78" t="str">
        <f>IF(COUNTIF(I$11:$I12,I12)=1,MAX(H$10:$H11)+1,"")</f>
        <v/>
      </c>
      <c r="I12" s="79" t="str">
        <f t="shared" ref="I12:I29" si="3">D12</f>
        <v>-</v>
      </c>
    </row>
    <row r="13" spans="1:9" ht="30" customHeight="1" x14ac:dyDescent="0.3">
      <c r="A13" s="13">
        <v>3</v>
      </c>
      <c r="B13" s="10">
        <f t="shared" si="0"/>
        <v>0</v>
      </c>
      <c r="C13" s="27" t="s">
        <v>23</v>
      </c>
      <c r="D13" s="28" t="s">
        <v>23</v>
      </c>
      <c r="E13" s="18">
        <f t="shared" si="1"/>
        <v>0</v>
      </c>
      <c r="F13" s="56" t="s">
        <v>26</v>
      </c>
      <c r="G13" s="85" t="str">
        <f t="shared" si="2"/>
        <v/>
      </c>
      <c r="H13" s="78" t="str">
        <f>IF(COUNTIF(I$11:$I13,I13)=1,MAX(H$10:$H12)+1,"")</f>
        <v/>
      </c>
      <c r="I13" s="79" t="str">
        <f t="shared" si="3"/>
        <v>-</v>
      </c>
    </row>
    <row r="14" spans="1:9" ht="30" customHeight="1" x14ac:dyDescent="0.3">
      <c r="A14" s="13">
        <v>4</v>
      </c>
      <c r="B14" s="10">
        <f t="shared" si="0"/>
        <v>0</v>
      </c>
      <c r="C14" s="27" t="s">
        <v>23</v>
      </c>
      <c r="D14" s="28" t="s">
        <v>23</v>
      </c>
      <c r="E14" s="18">
        <f t="shared" si="1"/>
        <v>0</v>
      </c>
      <c r="F14" s="56" t="s">
        <v>27</v>
      </c>
      <c r="G14" s="85" t="str">
        <f t="shared" si="2"/>
        <v/>
      </c>
      <c r="H14" s="78" t="str">
        <f>IF(COUNTIF(I$11:$I14,I14)=1,MAX(H$10:$H13)+1,"")</f>
        <v/>
      </c>
      <c r="I14" s="79" t="str">
        <f t="shared" si="3"/>
        <v>-</v>
      </c>
    </row>
    <row r="15" spans="1:9" ht="30" customHeight="1" x14ac:dyDescent="0.3">
      <c r="A15" s="13">
        <v>5</v>
      </c>
      <c r="B15" s="10">
        <f t="shared" si="0"/>
        <v>0</v>
      </c>
      <c r="C15" s="27" t="s">
        <v>23</v>
      </c>
      <c r="D15" s="28" t="s">
        <v>23</v>
      </c>
      <c r="E15" s="18">
        <f t="shared" si="1"/>
        <v>0</v>
      </c>
      <c r="F15" s="56" t="s">
        <v>28</v>
      </c>
      <c r="G15" s="85" t="str">
        <f t="shared" si="2"/>
        <v/>
      </c>
      <c r="H15" s="78" t="str">
        <f>IF(COUNTIF(I$11:$I15,I15)=1,MAX(H$10:$H14)+1,"")</f>
        <v/>
      </c>
      <c r="I15" s="79" t="str">
        <f t="shared" si="3"/>
        <v>-</v>
      </c>
    </row>
    <row r="16" spans="1:9" ht="30" customHeight="1" x14ac:dyDescent="0.3">
      <c r="A16" s="13">
        <v>6</v>
      </c>
      <c r="B16" s="10">
        <f t="shared" si="0"/>
        <v>0</v>
      </c>
      <c r="C16" s="27" t="s">
        <v>23</v>
      </c>
      <c r="D16" s="28" t="s">
        <v>23</v>
      </c>
      <c r="E16" s="18">
        <f t="shared" si="1"/>
        <v>0</v>
      </c>
      <c r="F16" s="56" t="s">
        <v>33</v>
      </c>
      <c r="G16" s="85" t="str">
        <f t="shared" si="2"/>
        <v/>
      </c>
      <c r="H16" s="78" t="str">
        <f>IF(COUNTIF(I$11:$I16,I16)=1,MAX(H$10:$H15)+1,"")</f>
        <v/>
      </c>
      <c r="I16" s="79" t="str">
        <f t="shared" si="3"/>
        <v>-</v>
      </c>
    </row>
    <row r="17" spans="1:9" ht="30" customHeight="1" x14ac:dyDescent="0.3">
      <c r="A17" s="13">
        <v>7</v>
      </c>
      <c r="B17" s="10">
        <f t="shared" si="0"/>
        <v>0</v>
      </c>
      <c r="C17" s="27" t="s">
        <v>23</v>
      </c>
      <c r="D17" s="28" t="s">
        <v>23</v>
      </c>
      <c r="E17" s="18">
        <f t="shared" si="1"/>
        <v>0</v>
      </c>
      <c r="F17" s="56" t="s">
        <v>31</v>
      </c>
      <c r="G17" s="85" t="str">
        <f t="shared" si="2"/>
        <v/>
      </c>
      <c r="H17" s="78" t="str">
        <f>IF(COUNTIF(I$11:$I17,I17)=1,MAX(H$10:$H16)+1,"")</f>
        <v/>
      </c>
      <c r="I17" s="79" t="str">
        <f t="shared" si="3"/>
        <v>-</v>
      </c>
    </row>
    <row r="18" spans="1:9" ht="30" customHeight="1" x14ac:dyDescent="0.3">
      <c r="A18" s="13">
        <v>8</v>
      </c>
      <c r="B18" s="10">
        <f t="shared" si="0"/>
        <v>0</v>
      </c>
      <c r="C18" s="27" t="s">
        <v>23</v>
      </c>
      <c r="D18" s="28" t="s">
        <v>23</v>
      </c>
      <c r="E18" s="18">
        <f t="shared" si="1"/>
        <v>0</v>
      </c>
      <c r="F18" s="56" t="s">
        <v>36</v>
      </c>
      <c r="G18" s="85" t="str">
        <f t="shared" si="2"/>
        <v/>
      </c>
      <c r="H18" s="78" t="str">
        <f>IF(COUNTIF(I$11:$I18,I18)=1,MAX(H$10:$H17)+1,"")</f>
        <v/>
      </c>
      <c r="I18" s="79" t="str">
        <f t="shared" si="3"/>
        <v>-</v>
      </c>
    </row>
    <row r="19" spans="1:9" ht="30" customHeight="1" x14ac:dyDescent="0.3">
      <c r="A19" s="13">
        <v>9</v>
      </c>
      <c r="B19" s="10">
        <f t="shared" si="0"/>
        <v>0</v>
      </c>
      <c r="C19" s="27" t="s">
        <v>23</v>
      </c>
      <c r="D19" s="28" t="s">
        <v>23</v>
      </c>
      <c r="E19" s="18">
        <f t="shared" si="1"/>
        <v>0</v>
      </c>
      <c r="F19" s="56" t="s">
        <v>37</v>
      </c>
      <c r="G19" s="85" t="str">
        <f t="shared" si="2"/>
        <v/>
      </c>
      <c r="H19" s="78" t="str">
        <f>IF(COUNTIF(I$11:$I19,I19)=1,MAX(H$10:$H18)+1,"")</f>
        <v/>
      </c>
      <c r="I19" s="79" t="str">
        <f t="shared" si="3"/>
        <v>-</v>
      </c>
    </row>
    <row r="20" spans="1:9" ht="30" customHeight="1" x14ac:dyDescent="0.3">
      <c r="A20" s="13">
        <v>10</v>
      </c>
      <c r="B20" s="10">
        <f t="shared" si="0"/>
        <v>0</v>
      </c>
      <c r="C20" s="27" t="s">
        <v>23</v>
      </c>
      <c r="D20" s="28" t="s">
        <v>23</v>
      </c>
      <c r="E20" s="18">
        <f t="shared" si="1"/>
        <v>0</v>
      </c>
      <c r="F20" s="56" t="s">
        <v>38</v>
      </c>
      <c r="G20" s="85" t="str">
        <f t="shared" si="2"/>
        <v/>
      </c>
      <c r="H20" s="78" t="str">
        <f>IF(COUNTIF(I$11:$I20,I20)=1,MAX(H$10:$H19)+1,"")</f>
        <v/>
      </c>
      <c r="I20" s="79" t="str">
        <f t="shared" si="3"/>
        <v>-</v>
      </c>
    </row>
    <row r="21" spans="1:9" ht="30" customHeight="1" x14ac:dyDescent="0.3">
      <c r="A21" s="13">
        <v>11</v>
      </c>
      <c r="B21" s="10">
        <f t="shared" si="0"/>
        <v>0</v>
      </c>
      <c r="C21" s="27" t="s">
        <v>23</v>
      </c>
      <c r="D21" s="28" t="s">
        <v>23</v>
      </c>
      <c r="E21" s="18">
        <f t="shared" si="1"/>
        <v>0</v>
      </c>
      <c r="F21" s="56" t="s">
        <v>39</v>
      </c>
      <c r="G21" s="85" t="str">
        <f t="shared" si="2"/>
        <v/>
      </c>
      <c r="H21" s="78" t="str">
        <f>IF(COUNTIF(I$11:$I21,I21)=1,MAX(H$10:$H20)+1,"")</f>
        <v/>
      </c>
      <c r="I21" s="79" t="str">
        <f t="shared" si="3"/>
        <v>-</v>
      </c>
    </row>
    <row r="22" spans="1:9" ht="30" customHeight="1" x14ac:dyDescent="0.3">
      <c r="A22" s="13">
        <v>12</v>
      </c>
      <c r="B22" s="10">
        <f t="shared" si="0"/>
        <v>0</v>
      </c>
      <c r="C22" s="27" t="s">
        <v>23</v>
      </c>
      <c r="D22" s="28" t="s">
        <v>23</v>
      </c>
      <c r="E22" s="18">
        <f t="shared" si="1"/>
        <v>0</v>
      </c>
      <c r="F22" s="56" t="s">
        <v>40</v>
      </c>
      <c r="G22" s="85" t="str">
        <f t="shared" si="2"/>
        <v/>
      </c>
      <c r="H22" s="78" t="str">
        <f>IF(COUNTIF(I$11:$I22,I22)=1,MAX(H$10:$H21)+1,"")</f>
        <v/>
      </c>
      <c r="I22" s="79" t="str">
        <f t="shared" si="3"/>
        <v>-</v>
      </c>
    </row>
    <row r="23" spans="1:9" ht="30" customHeight="1" x14ac:dyDescent="0.3">
      <c r="A23" s="13">
        <v>13</v>
      </c>
      <c r="B23" s="10">
        <f t="shared" si="0"/>
        <v>0</v>
      </c>
      <c r="C23" s="27" t="s">
        <v>23</v>
      </c>
      <c r="D23" s="28" t="s">
        <v>23</v>
      </c>
      <c r="E23" s="18">
        <f t="shared" si="1"/>
        <v>0</v>
      </c>
      <c r="F23" s="56" t="s">
        <v>41</v>
      </c>
      <c r="G23" s="85" t="str">
        <f t="shared" si="2"/>
        <v/>
      </c>
      <c r="H23" s="78" t="str">
        <f>IF(COUNTIF(I$11:$I23,I23)=1,MAX(H$10:$H22)+1,"")</f>
        <v/>
      </c>
      <c r="I23" s="79" t="str">
        <f t="shared" si="3"/>
        <v>-</v>
      </c>
    </row>
    <row r="24" spans="1:9" ht="30" customHeight="1" x14ac:dyDescent="0.3">
      <c r="A24" s="13">
        <v>14</v>
      </c>
      <c r="B24" s="10">
        <f t="shared" si="0"/>
        <v>0</v>
      </c>
      <c r="C24" s="27" t="s">
        <v>23</v>
      </c>
      <c r="D24" s="28" t="s">
        <v>23</v>
      </c>
      <c r="E24" s="18">
        <f t="shared" si="1"/>
        <v>0</v>
      </c>
      <c r="F24" s="56" t="s">
        <v>42</v>
      </c>
      <c r="G24" s="85" t="str">
        <f t="shared" si="2"/>
        <v/>
      </c>
      <c r="H24" s="78" t="str">
        <f>IF(COUNTIF(I$11:$I24,I24)=1,MAX(H$10:$H23)+1,"")</f>
        <v/>
      </c>
      <c r="I24" s="79" t="str">
        <f t="shared" si="3"/>
        <v>-</v>
      </c>
    </row>
    <row r="25" spans="1:9" ht="30" customHeight="1" thickBot="1" x14ac:dyDescent="0.35">
      <c r="A25" s="15">
        <v>15</v>
      </c>
      <c r="B25" s="57">
        <f t="shared" si="0"/>
        <v>0</v>
      </c>
      <c r="C25" s="58" t="s">
        <v>23</v>
      </c>
      <c r="D25" s="59" t="s">
        <v>23</v>
      </c>
      <c r="E25" s="24">
        <f t="shared" si="1"/>
        <v>0</v>
      </c>
      <c r="F25" s="38" t="s">
        <v>43</v>
      </c>
      <c r="G25" s="85" t="str">
        <f t="shared" si="2"/>
        <v/>
      </c>
      <c r="H25" s="78" t="str">
        <f>IF(COUNTIF(I$11:$I25,I25)=1,MAX(H$10:$H24)+1,"")</f>
        <v/>
      </c>
      <c r="I25" s="79" t="str">
        <f t="shared" si="3"/>
        <v>-</v>
      </c>
    </row>
    <row r="26" spans="1:9" ht="30" customHeight="1" x14ac:dyDescent="0.3">
      <c r="A26" s="11">
        <v>16</v>
      </c>
      <c r="B26" s="12">
        <f>$C$7</f>
        <v>0</v>
      </c>
      <c r="C26" s="53" t="s">
        <v>23</v>
      </c>
      <c r="D26" s="54" t="s">
        <v>23</v>
      </c>
      <c r="E26" s="93" t="s">
        <v>56</v>
      </c>
      <c r="F26" s="21" t="s">
        <v>24</v>
      </c>
      <c r="G26" s="85" t="str">
        <f t="shared" si="2"/>
        <v/>
      </c>
      <c r="H26" s="78" t="str">
        <f>IF(COUNTIF(I$11:$I26,I26)=1,MAX(H$10:$H25)+1,"")</f>
        <v/>
      </c>
      <c r="I26" s="79" t="str">
        <f t="shared" si="3"/>
        <v>-</v>
      </c>
    </row>
    <row r="27" spans="1:9" ht="30" customHeight="1" x14ac:dyDescent="0.3">
      <c r="A27" s="13">
        <v>17</v>
      </c>
      <c r="B27" s="14">
        <f>$C$7</f>
        <v>0</v>
      </c>
      <c r="C27" s="27" t="s">
        <v>23</v>
      </c>
      <c r="D27" s="28" t="s">
        <v>23</v>
      </c>
      <c r="E27" s="94"/>
      <c r="F27" s="42" t="s">
        <v>25</v>
      </c>
      <c r="G27" s="85" t="str">
        <f t="shared" si="2"/>
        <v/>
      </c>
      <c r="H27" s="78" t="str">
        <f>IF(COUNTIF(I$11:$I27,I27)=1,MAX(H$10:$H26)+1,"")</f>
        <v/>
      </c>
      <c r="I27" s="79" t="str">
        <f t="shared" si="3"/>
        <v>-</v>
      </c>
    </row>
    <row r="28" spans="1:9" ht="30" customHeight="1" x14ac:dyDescent="0.3">
      <c r="A28" s="13">
        <v>18</v>
      </c>
      <c r="B28" s="14">
        <f>$C$7</f>
        <v>0</v>
      </c>
      <c r="C28" s="27" t="s">
        <v>23</v>
      </c>
      <c r="D28" s="28" t="s">
        <v>23</v>
      </c>
      <c r="E28" s="94"/>
      <c r="F28" s="42" t="s">
        <v>32</v>
      </c>
      <c r="G28" s="85" t="str">
        <f t="shared" si="2"/>
        <v/>
      </c>
      <c r="H28" s="78" t="str">
        <f>IF(COUNTIF(I$11:$I28,I28)=1,MAX(H$10:$H27)+1,"")</f>
        <v/>
      </c>
      <c r="I28" s="79" t="str">
        <f t="shared" si="3"/>
        <v>-</v>
      </c>
    </row>
    <row r="29" spans="1:9" ht="30" customHeight="1" thickBot="1" x14ac:dyDescent="0.35">
      <c r="A29" s="15">
        <v>19</v>
      </c>
      <c r="B29" s="16">
        <f>$C$7</f>
        <v>0</v>
      </c>
      <c r="C29" s="58" t="s">
        <v>23</v>
      </c>
      <c r="D29" s="59" t="s">
        <v>23</v>
      </c>
      <c r="E29" s="95"/>
      <c r="F29" s="25" t="s">
        <v>26</v>
      </c>
      <c r="G29" s="85" t="str">
        <f t="shared" si="2"/>
        <v/>
      </c>
      <c r="H29" s="78" t="str">
        <f>IF(COUNTIF(I$11:$I29,I29)=1,MAX(H$10:$H28)+1,"")</f>
        <v/>
      </c>
      <c r="I29" s="79" t="str">
        <f t="shared" si="3"/>
        <v>-</v>
      </c>
    </row>
    <row r="30" spans="1:9" ht="30" customHeight="1" thickBot="1" x14ac:dyDescent="0.35">
      <c r="A30" s="104" t="str">
        <f>'GENEL BİLGİ GİRİŞİ'!A8</f>
        <v>Yaş Kategorisi:</v>
      </c>
      <c r="B30" s="105"/>
      <c r="C30" s="105"/>
      <c r="D30" s="106" t="str">
        <f>'GENEL BİLGİ GİRİŞİ'!B8</f>
        <v>01.09.2004 - 2005 - 2006 - 2007 - 2008 Doğumlular</v>
      </c>
      <c r="E30" s="106"/>
      <c r="F30" s="107"/>
      <c r="G30" s="85"/>
      <c r="H30" s="80">
        <f>SUM(H11:H29)</f>
        <v>1</v>
      </c>
    </row>
    <row r="31" spans="1:9" ht="30" customHeight="1" thickBot="1" x14ac:dyDescent="0.35">
      <c r="A31" s="96" t="s">
        <v>20</v>
      </c>
      <c r="B31" s="96"/>
      <c r="C31" s="30"/>
      <c r="D31" s="30"/>
      <c r="E31" s="39" t="s">
        <v>22</v>
      </c>
      <c r="F31" s="40"/>
    </row>
    <row r="32" spans="1:9" ht="30" customHeight="1" x14ac:dyDescent="0.3">
      <c r="A32" s="119" t="s">
        <v>21</v>
      </c>
      <c r="B32" s="120"/>
      <c r="C32" s="121"/>
      <c r="D32" s="121"/>
      <c r="E32" s="47" t="s">
        <v>21</v>
      </c>
      <c r="F32" s="60"/>
    </row>
    <row r="33" spans="1:6" ht="30" customHeight="1" x14ac:dyDescent="0.3">
      <c r="A33" s="122" t="s">
        <v>9</v>
      </c>
      <c r="B33" s="123"/>
      <c r="C33" s="124"/>
      <c r="D33" s="124"/>
      <c r="E33" s="32" t="s">
        <v>9</v>
      </c>
      <c r="F33" s="61"/>
    </row>
    <row r="34" spans="1:6" ht="30" customHeight="1" thickBot="1" x14ac:dyDescent="0.35">
      <c r="A34" s="125" t="s">
        <v>10</v>
      </c>
      <c r="B34" s="126"/>
      <c r="C34" s="127"/>
      <c r="D34" s="127"/>
      <c r="E34" s="48" t="s">
        <v>10</v>
      </c>
      <c r="F34" s="62"/>
    </row>
  </sheetData>
  <sheetProtection algorithmName="SHA-512" hashValue="o3H/iWbguaG8T6ijR8gQ8FA2abFpoAiMVJdikbDJZAN9Ehn/Q8qJmhBJb4N2hDg7iLDnbJGkVSzbnMmeTBwq9A==" saltValue="tUAyO0ZJS6PbL1OktvSRdQ==" spinCount="100000" sheet="1" objects="1" scenarios="1"/>
  <mergeCells count="21">
    <mergeCell ref="A32:B32"/>
    <mergeCell ref="C32:D32"/>
    <mergeCell ref="A33:B33"/>
    <mergeCell ref="C33:D33"/>
    <mergeCell ref="A34:B34"/>
    <mergeCell ref="C34:D34"/>
    <mergeCell ref="A1:F1"/>
    <mergeCell ref="A5:B5"/>
    <mergeCell ref="A6:B6"/>
    <mergeCell ref="A2:F2"/>
    <mergeCell ref="A3:F3"/>
    <mergeCell ref="A9:F9"/>
    <mergeCell ref="E26:E29"/>
    <mergeCell ref="A31:B31"/>
    <mergeCell ref="C6:D6"/>
    <mergeCell ref="C5:D5"/>
    <mergeCell ref="D7:F7"/>
    <mergeCell ref="A8:F8"/>
    <mergeCell ref="A7:B7"/>
    <mergeCell ref="A30:C30"/>
    <mergeCell ref="D30:F30"/>
  </mergeCells>
  <phoneticPr fontId="0" type="noConversion"/>
  <conditionalFormatting sqref="B11:B29">
    <cfRule type="cellIs" dxfId="8" priority="5" stopIfTrue="1" operator="equal">
      <formula>0</formula>
    </cfRule>
  </conditionalFormatting>
  <conditionalFormatting sqref="E11:E25">
    <cfRule type="cellIs" dxfId="7" priority="4" stopIfTrue="1" operator="equal">
      <formula>0</formula>
    </cfRule>
  </conditionalFormatting>
  <conditionalFormatting sqref="E26">
    <cfRule type="cellIs" dxfId="6" priority="3" stopIfTrue="1" operator="equal">
      <formula>0</formula>
    </cfRule>
  </conditionalFormatting>
  <conditionalFormatting sqref="H11:H29">
    <cfRule type="cellIs" dxfId="5" priority="2" operator="greaterThan">
      <formula>15</formula>
    </cfRule>
  </conditionalFormatting>
  <conditionalFormatting sqref="H30">
    <cfRule type="cellIs" dxfId="4" priority="1" operator="greaterThan">
      <formula>136</formula>
    </cfRule>
  </conditionalFormatting>
  <printOptions horizontalCentered="1"/>
  <pageMargins left="0.6" right="0.31" top="0.57999999999999996" bottom="0.27" header="0.31496062992125984" footer="0.16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I35"/>
  <sheetViews>
    <sheetView view="pageBreakPreview" topLeftCell="A9" zoomScale="90" zoomScaleSheetLayoutView="90" workbookViewId="0">
      <selection activeCell="G11" sqref="G11:G30"/>
    </sheetView>
  </sheetViews>
  <sheetFormatPr defaultColWidth="8.85546875" defaultRowHeight="16.5" x14ac:dyDescent="0.25"/>
  <cols>
    <col min="1" max="1" width="8.85546875" style="30"/>
    <col min="2" max="2" width="9.42578125" style="30" bestFit="1" customWidth="1"/>
    <col min="3" max="3" width="16.28515625" style="30" customWidth="1"/>
    <col min="4" max="4" width="36" style="30" customWidth="1"/>
    <col min="5" max="5" width="29.7109375" style="30" customWidth="1"/>
    <col min="6" max="6" width="30.7109375" style="31" customWidth="1"/>
    <col min="7" max="7" width="17.28515625" style="30" customWidth="1"/>
    <col min="8" max="8" width="11.28515625" style="30" customWidth="1"/>
    <col min="9" max="9" width="28.5703125" style="30" customWidth="1"/>
    <col min="10" max="16384" width="8.85546875" style="30"/>
  </cols>
  <sheetData>
    <row r="1" spans="1:9" ht="104.25" customHeight="1" x14ac:dyDescent="0.25">
      <c r="A1" s="108" t="str">
        <f>'GENEL BİLGİ GİRİŞİ'!$B$1</f>
        <v>MİLLİ EĞİTİM BAKANLIĞI</v>
      </c>
      <c r="B1" s="109"/>
      <c r="C1" s="109"/>
      <c r="D1" s="109"/>
      <c r="E1" s="109"/>
      <c r="F1" s="110"/>
    </row>
    <row r="2" spans="1:9" s="9" customFormat="1" ht="25.15" customHeight="1" x14ac:dyDescent="0.3">
      <c r="A2" s="113" t="str">
        <f>'GENEL BİLGİ GİRİŞİ'!$D$5</f>
        <v>2022-2023 ÖĞRETİM YILI</v>
      </c>
      <c r="B2" s="114"/>
      <c r="C2" s="114"/>
      <c r="D2" s="114"/>
      <c r="E2" s="114"/>
      <c r="F2" s="115"/>
    </row>
    <row r="3" spans="1:9" s="9" customFormat="1" ht="25.15" customHeight="1" x14ac:dyDescent="0.3">
      <c r="A3" s="116" t="str">
        <f>'GENEL BİLGİ GİRİŞİ'!$D$4</f>
        <v>GENÇ ERKEK ATLETİZM ŞAMPİYON MELEKLER FİNAL MÜSABAKA LİSTESİ</v>
      </c>
      <c r="B3" s="117"/>
      <c r="C3" s="117"/>
      <c r="D3" s="117"/>
      <c r="E3" s="117"/>
      <c r="F3" s="118"/>
    </row>
    <row r="4" spans="1:9" s="9" customFormat="1" ht="11.45" customHeight="1" x14ac:dyDescent="0.3">
      <c r="A4" s="69"/>
      <c r="B4" s="70"/>
      <c r="C4" s="70"/>
      <c r="D4" s="70"/>
      <c r="E4" s="70"/>
      <c r="F4" s="71"/>
    </row>
    <row r="5" spans="1:9" ht="25.15" customHeight="1" x14ac:dyDescent="0.25">
      <c r="A5" s="132" t="s">
        <v>2</v>
      </c>
      <c r="B5" s="133"/>
      <c r="C5" s="98"/>
      <c r="D5" s="98"/>
      <c r="E5" s="68" t="s">
        <v>34</v>
      </c>
      <c r="F5" s="66" t="str">
        <f>'GENEL BİLGİ GİRİŞİ'!$B$7</f>
        <v>18-19 NİSAN 2023</v>
      </c>
    </row>
    <row r="6" spans="1:9" ht="25.15" customHeight="1" x14ac:dyDescent="0.25">
      <c r="A6" s="132" t="s">
        <v>3</v>
      </c>
      <c r="B6" s="133"/>
      <c r="C6" s="128" t="str">
        <f>'GENEL BİLGİ GİRİŞİ'!$B$4</f>
        <v>GENÇ ERKEK</v>
      </c>
      <c r="D6" s="128"/>
      <c r="E6" s="68" t="s">
        <v>35</v>
      </c>
      <c r="F6" s="64" t="str">
        <f>'GENEL BİLGİ GİRİŞİ'!$B$6</f>
        <v>ATATÜRK STADYUMU</v>
      </c>
    </row>
    <row r="7" spans="1:9" ht="25.15" customHeight="1" x14ac:dyDescent="0.25">
      <c r="A7" s="103" t="s">
        <v>8</v>
      </c>
      <c r="B7" s="103"/>
      <c r="C7" s="26"/>
      <c r="D7" s="99"/>
      <c r="E7" s="100"/>
      <c r="F7" s="101"/>
      <c r="H7" s="83">
        <f>'GENEL BİLGİ GİRİŞİ'!B9</f>
        <v>38231</v>
      </c>
      <c r="I7" s="83">
        <f>'GENEL BİLGİ GİRİŞİ'!C9</f>
        <v>39813</v>
      </c>
    </row>
    <row r="8" spans="1:9" ht="75" customHeight="1" x14ac:dyDescent="0.25">
      <c r="A8" s="102" t="s">
        <v>53</v>
      </c>
      <c r="B8" s="102"/>
      <c r="C8" s="102"/>
      <c r="D8" s="102"/>
      <c r="E8" s="102"/>
      <c r="F8" s="102"/>
    </row>
    <row r="9" spans="1:9" ht="28.5" customHeight="1" thickBot="1" x14ac:dyDescent="0.3">
      <c r="A9" s="129" t="s">
        <v>5</v>
      </c>
      <c r="B9" s="130"/>
      <c r="C9" s="130"/>
      <c r="D9" s="130"/>
      <c r="E9" s="130"/>
      <c r="F9" s="131"/>
    </row>
    <row r="10" spans="1:9" ht="48" customHeight="1" thickBot="1" x14ac:dyDescent="0.35">
      <c r="A10" s="44" t="s">
        <v>0</v>
      </c>
      <c r="B10" s="45" t="s">
        <v>6</v>
      </c>
      <c r="C10" s="45" t="s">
        <v>19</v>
      </c>
      <c r="D10" s="45" t="s">
        <v>1</v>
      </c>
      <c r="E10" s="45" t="s">
        <v>7</v>
      </c>
      <c r="F10" s="46" t="s">
        <v>4</v>
      </c>
      <c r="H10" s="9"/>
      <c r="I10" s="50" t="s">
        <v>1</v>
      </c>
    </row>
    <row r="11" spans="1:9" ht="30" customHeight="1" x14ac:dyDescent="0.25">
      <c r="A11" s="33">
        <v>1</v>
      </c>
      <c r="B11" s="34">
        <f>$C$7</f>
        <v>0</v>
      </c>
      <c r="C11" s="35" t="s">
        <v>23</v>
      </c>
      <c r="D11" s="77" t="s">
        <v>23</v>
      </c>
      <c r="E11" s="20">
        <f>$C$5</f>
        <v>0</v>
      </c>
      <c r="F11" s="43" t="s">
        <v>24</v>
      </c>
      <c r="G11" s="85" t="str">
        <f>IF(C11="-","",(IF(AND(C11&gt;=$H$7,C11&lt;=$I$7)," ","YARIŞAMAZ")))</f>
        <v/>
      </c>
      <c r="H11" s="78">
        <f>IF(COUNTIF(I$11:$I11,I11)=1,MAX(H$10:$H10)+1,"")</f>
        <v>1</v>
      </c>
      <c r="I11" s="79" t="str">
        <f>D11</f>
        <v>-</v>
      </c>
    </row>
    <row r="12" spans="1:9" ht="30" customHeight="1" x14ac:dyDescent="0.25">
      <c r="A12" s="22">
        <v>2</v>
      </c>
      <c r="B12" s="18">
        <f t="shared" ref="B12:B30" si="0">$C$7</f>
        <v>0</v>
      </c>
      <c r="C12" s="29" t="s">
        <v>23</v>
      </c>
      <c r="D12" s="75" t="s">
        <v>23</v>
      </c>
      <c r="E12" s="18">
        <f t="shared" ref="E12:E26" si="1">$C$5</f>
        <v>0</v>
      </c>
      <c r="F12" s="36" t="s">
        <v>25</v>
      </c>
      <c r="G12" s="85" t="str">
        <f t="shared" ref="G12:G30" si="2">IF(C12="-","",(IF(AND(C12&gt;=$H$7,C12&lt;=$I$7)," ","YARIŞAMAZ")))</f>
        <v/>
      </c>
      <c r="H12" s="78" t="str">
        <f>IF(COUNTIF(I$11:$I12,I12)=1,MAX(H$10:$H11)+1,"")</f>
        <v/>
      </c>
      <c r="I12" s="79" t="str">
        <f t="shared" ref="I12:I29" si="3">D12</f>
        <v>-</v>
      </c>
    </row>
    <row r="13" spans="1:9" ht="30" customHeight="1" x14ac:dyDescent="0.25">
      <c r="A13" s="22">
        <v>3</v>
      </c>
      <c r="B13" s="18">
        <f t="shared" si="0"/>
        <v>0</v>
      </c>
      <c r="C13" s="29" t="s">
        <v>23</v>
      </c>
      <c r="D13" s="75" t="s">
        <v>23</v>
      </c>
      <c r="E13" s="18">
        <f t="shared" si="1"/>
        <v>0</v>
      </c>
      <c r="F13" s="36" t="s">
        <v>26</v>
      </c>
      <c r="G13" s="85" t="str">
        <f t="shared" si="2"/>
        <v/>
      </c>
      <c r="H13" s="78" t="str">
        <f>IF(COUNTIF(I$11:$I13,I13)=1,MAX(H$10:$H12)+1,"")</f>
        <v/>
      </c>
      <c r="I13" s="79" t="str">
        <f t="shared" si="3"/>
        <v>-</v>
      </c>
    </row>
    <row r="14" spans="1:9" ht="30" customHeight="1" x14ac:dyDescent="0.25">
      <c r="A14" s="22">
        <v>4</v>
      </c>
      <c r="B14" s="18">
        <f t="shared" si="0"/>
        <v>0</v>
      </c>
      <c r="C14" s="29" t="s">
        <v>23</v>
      </c>
      <c r="D14" s="75" t="s">
        <v>23</v>
      </c>
      <c r="E14" s="18">
        <f t="shared" si="1"/>
        <v>0</v>
      </c>
      <c r="F14" s="36" t="s">
        <v>27</v>
      </c>
      <c r="G14" s="85" t="str">
        <f t="shared" si="2"/>
        <v/>
      </c>
      <c r="H14" s="78" t="str">
        <f>IF(COUNTIF(I$11:$I14,I14)=1,MAX(H$10:$H13)+1,"")</f>
        <v/>
      </c>
      <c r="I14" s="79" t="str">
        <f t="shared" si="3"/>
        <v>-</v>
      </c>
    </row>
    <row r="15" spans="1:9" ht="30" customHeight="1" x14ac:dyDescent="0.25">
      <c r="A15" s="22">
        <v>5</v>
      </c>
      <c r="B15" s="18">
        <f t="shared" si="0"/>
        <v>0</v>
      </c>
      <c r="C15" s="29" t="s">
        <v>23</v>
      </c>
      <c r="D15" s="75" t="s">
        <v>23</v>
      </c>
      <c r="E15" s="18">
        <f t="shared" si="1"/>
        <v>0</v>
      </c>
      <c r="F15" s="36" t="s">
        <v>28</v>
      </c>
      <c r="G15" s="85" t="str">
        <f t="shared" si="2"/>
        <v/>
      </c>
      <c r="H15" s="78" t="str">
        <f>IF(COUNTIF(I$11:$I15,I15)=1,MAX(H$10:$H14)+1,"")</f>
        <v/>
      </c>
      <c r="I15" s="79" t="str">
        <f t="shared" si="3"/>
        <v>-</v>
      </c>
    </row>
    <row r="16" spans="1:9" ht="30" customHeight="1" x14ac:dyDescent="0.25">
      <c r="A16" s="22">
        <v>6</v>
      </c>
      <c r="B16" s="18">
        <f t="shared" si="0"/>
        <v>0</v>
      </c>
      <c r="C16" s="29" t="s">
        <v>23</v>
      </c>
      <c r="D16" s="75" t="s">
        <v>23</v>
      </c>
      <c r="E16" s="18">
        <f t="shared" si="1"/>
        <v>0</v>
      </c>
      <c r="F16" s="36" t="s">
        <v>29</v>
      </c>
      <c r="G16" s="85" t="str">
        <f t="shared" si="2"/>
        <v/>
      </c>
      <c r="H16" s="78" t="str">
        <f>IF(COUNTIF(I$11:$I16,I16)=1,MAX(H$10:$H15)+1,"")</f>
        <v/>
      </c>
      <c r="I16" s="79" t="str">
        <f t="shared" si="3"/>
        <v>-</v>
      </c>
    </row>
    <row r="17" spans="1:9" ht="30" customHeight="1" x14ac:dyDescent="0.25">
      <c r="A17" s="22">
        <v>7</v>
      </c>
      <c r="B17" s="18">
        <f t="shared" si="0"/>
        <v>0</v>
      </c>
      <c r="C17" s="29" t="s">
        <v>23</v>
      </c>
      <c r="D17" s="75" t="s">
        <v>23</v>
      </c>
      <c r="E17" s="18">
        <f t="shared" si="1"/>
        <v>0</v>
      </c>
      <c r="F17" s="36" t="s">
        <v>30</v>
      </c>
      <c r="G17" s="85" t="str">
        <f t="shared" si="2"/>
        <v/>
      </c>
      <c r="H17" s="78" t="str">
        <f>IF(COUNTIF(I$11:$I17,I17)=1,MAX(H$10:$H16)+1,"")</f>
        <v/>
      </c>
      <c r="I17" s="79" t="str">
        <f t="shared" si="3"/>
        <v>-</v>
      </c>
    </row>
    <row r="18" spans="1:9" ht="30" customHeight="1" x14ac:dyDescent="0.25">
      <c r="A18" s="22">
        <v>8</v>
      </c>
      <c r="B18" s="18">
        <f t="shared" si="0"/>
        <v>0</v>
      </c>
      <c r="C18" s="29" t="s">
        <v>23</v>
      </c>
      <c r="D18" s="75" t="s">
        <v>23</v>
      </c>
      <c r="E18" s="18">
        <f t="shared" si="1"/>
        <v>0</v>
      </c>
      <c r="F18" s="36" t="s">
        <v>31</v>
      </c>
      <c r="G18" s="85" t="str">
        <f t="shared" si="2"/>
        <v/>
      </c>
      <c r="H18" s="78" t="str">
        <f>IF(COUNTIF(I$11:$I18,I18)=1,MAX(H$10:$H17)+1,"")</f>
        <v/>
      </c>
      <c r="I18" s="79" t="str">
        <f t="shared" si="3"/>
        <v>-</v>
      </c>
    </row>
    <row r="19" spans="1:9" ht="30" customHeight="1" x14ac:dyDescent="0.25">
      <c r="A19" s="22">
        <v>9</v>
      </c>
      <c r="B19" s="18">
        <f t="shared" si="0"/>
        <v>0</v>
      </c>
      <c r="C19" s="29" t="s">
        <v>23</v>
      </c>
      <c r="D19" s="75" t="s">
        <v>23</v>
      </c>
      <c r="E19" s="18">
        <f t="shared" si="1"/>
        <v>0</v>
      </c>
      <c r="F19" s="56" t="s">
        <v>36</v>
      </c>
      <c r="G19" s="85" t="str">
        <f t="shared" si="2"/>
        <v/>
      </c>
      <c r="H19" s="78" t="str">
        <f>IF(COUNTIF(I$11:$I19,I19)=1,MAX(H$10:$H18)+1,"")</f>
        <v/>
      </c>
      <c r="I19" s="79" t="str">
        <f t="shared" si="3"/>
        <v>-</v>
      </c>
    </row>
    <row r="20" spans="1:9" ht="30" customHeight="1" x14ac:dyDescent="0.25">
      <c r="A20" s="22">
        <v>10</v>
      </c>
      <c r="B20" s="18">
        <f t="shared" si="0"/>
        <v>0</v>
      </c>
      <c r="C20" s="29" t="s">
        <v>23</v>
      </c>
      <c r="D20" s="75" t="s">
        <v>23</v>
      </c>
      <c r="E20" s="18">
        <f t="shared" si="1"/>
        <v>0</v>
      </c>
      <c r="F20" s="56" t="s">
        <v>37</v>
      </c>
      <c r="G20" s="85" t="str">
        <f t="shared" si="2"/>
        <v/>
      </c>
      <c r="H20" s="78" t="str">
        <f>IF(COUNTIF(I$11:$I20,I20)=1,MAX(H$10:$H19)+1,"")</f>
        <v/>
      </c>
      <c r="I20" s="79" t="str">
        <f t="shared" si="3"/>
        <v>-</v>
      </c>
    </row>
    <row r="21" spans="1:9" ht="30" customHeight="1" x14ac:dyDescent="0.25">
      <c r="A21" s="22">
        <v>11</v>
      </c>
      <c r="B21" s="18">
        <f t="shared" si="0"/>
        <v>0</v>
      </c>
      <c r="C21" s="29" t="s">
        <v>23</v>
      </c>
      <c r="D21" s="75" t="s">
        <v>23</v>
      </c>
      <c r="E21" s="18">
        <f t="shared" si="1"/>
        <v>0</v>
      </c>
      <c r="F21" s="56" t="s">
        <v>38</v>
      </c>
      <c r="G21" s="85" t="str">
        <f t="shared" si="2"/>
        <v/>
      </c>
      <c r="H21" s="78" t="str">
        <f>IF(COUNTIF(I$11:$I21,I21)=1,MAX(H$10:$H20)+1,"")</f>
        <v/>
      </c>
      <c r="I21" s="79" t="str">
        <f t="shared" si="3"/>
        <v>-</v>
      </c>
    </row>
    <row r="22" spans="1:9" ht="30" customHeight="1" x14ac:dyDescent="0.25">
      <c r="A22" s="22">
        <v>12</v>
      </c>
      <c r="B22" s="18">
        <f t="shared" si="0"/>
        <v>0</v>
      </c>
      <c r="C22" s="29" t="s">
        <v>23</v>
      </c>
      <c r="D22" s="75" t="s">
        <v>23</v>
      </c>
      <c r="E22" s="18">
        <f t="shared" si="1"/>
        <v>0</v>
      </c>
      <c r="F22" s="56" t="s">
        <v>39</v>
      </c>
      <c r="G22" s="85" t="str">
        <f t="shared" si="2"/>
        <v/>
      </c>
      <c r="H22" s="78" t="str">
        <f>IF(COUNTIF(I$11:$I22,I22)=1,MAX(H$10:$H21)+1,"")</f>
        <v/>
      </c>
      <c r="I22" s="79" t="str">
        <f t="shared" si="3"/>
        <v>-</v>
      </c>
    </row>
    <row r="23" spans="1:9" ht="30" customHeight="1" x14ac:dyDescent="0.25">
      <c r="A23" s="22">
        <v>13</v>
      </c>
      <c r="B23" s="18">
        <f t="shared" si="0"/>
        <v>0</v>
      </c>
      <c r="C23" s="29" t="s">
        <v>23</v>
      </c>
      <c r="D23" s="75" t="s">
        <v>23</v>
      </c>
      <c r="E23" s="18">
        <f t="shared" si="1"/>
        <v>0</v>
      </c>
      <c r="F23" s="56" t="s">
        <v>40</v>
      </c>
      <c r="G23" s="85" t="str">
        <f t="shared" si="2"/>
        <v/>
      </c>
      <c r="H23" s="78" t="str">
        <f>IF(COUNTIF(I$11:$I23,I23)=1,MAX(H$10:$H22)+1,"")</f>
        <v/>
      </c>
      <c r="I23" s="79" t="str">
        <f t="shared" si="3"/>
        <v>-</v>
      </c>
    </row>
    <row r="24" spans="1:9" ht="30" customHeight="1" x14ac:dyDescent="0.25">
      <c r="A24" s="22">
        <v>14</v>
      </c>
      <c r="B24" s="18">
        <f t="shared" si="0"/>
        <v>0</v>
      </c>
      <c r="C24" s="29" t="s">
        <v>23</v>
      </c>
      <c r="D24" s="75" t="s">
        <v>23</v>
      </c>
      <c r="E24" s="18">
        <f t="shared" si="1"/>
        <v>0</v>
      </c>
      <c r="F24" s="56" t="s">
        <v>41</v>
      </c>
      <c r="G24" s="85" t="str">
        <f t="shared" si="2"/>
        <v/>
      </c>
      <c r="H24" s="78" t="str">
        <f>IF(COUNTIF(I$11:$I24,I24)=1,MAX(H$10:$H23)+1,"")</f>
        <v/>
      </c>
      <c r="I24" s="79" t="str">
        <f t="shared" si="3"/>
        <v>-</v>
      </c>
    </row>
    <row r="25" spans="1:9" ht="30" customHeight="1" x14ac:dyDescent="0.25">
      <c r="A25" s="22">
        <v>15</v>
      </c>
      <c r="B25" s="18">
        <f t="shared" si="0"/>
        <v>0</v>
      </c>
      <c r="C25" s="29" t="s">
        <v>23</v>
      </c>
      <c r="D25" s="75" t="s">
        <v>23</v>
      </c>
      <c r="E25" s="18">
        <f t="shared" si="1"/>
        <v>0</v>
      </c>
      <c r="F25" s="56" t="s">
        <v>42</v>
      </c>
      <c r="G25" s="85" t="str">
        <f t="shared" si="2"/>
        <v/>
      </c>
      <c r="H25" s="78" t="str">
        <f>IF(COUNTIF(I$11:$I25,I25)=1,MAX(H$10:$H24)+1,"")</f>
        <v/>
      </c>
      <c r="I25" s="79" t="str">
        <f t="shared" si="3"/>
        <v>-</v>
      </c>
    </row>
    <row r="26" spans="1:9" ht="30" customHeight="1" thickBot="1" x14ac:dyDescent="0.3">
      <c r="A26" s="23">
        <v>16</v>
      </c>
      <c r="B26" s="24">
        <f t="shared" si="0"/>
        <v>0</v>
      </c>
      <c r="C26" s="37" t="s">
        <v>23</v>
      </c>
      <c r="D26" s="76" t="s">
        <v>23</v>
      </c>
      <c r="E26" s="24">
        <f t="shared" si="1"/>
        <v>0</v>
      </c>
      <c r="F26" s="38" t="s">
        <v>43</v>
      </c>
      <c r="G26" s="85" t="str">
        <f t="shared" si="2"/>
        <v/>
      </c>
      <c r="H26" s="78" t="str">
        <f>IF(COUNTIF(I$11:$I26,I26)=1,MAX(H$10:$H25)+1,"")</f>
        <v/>
      </c>
      <c r="I26" s="79" t="str">
        <f t="shared" si="3"/>
        <v>-</v>
      </c>
    </row>
    <row r="27" spans="1:9" ht="30" customHeight="1" x14ac:dyDescent="0.25">
      <c r="A27" s="19">
        <v>17</v>
      </c>
      <c r="B27" s="20">
        <f t="shared" si="0"/>
        <v>0</v>
      </c>
      <c r="C27" s="41" t="s">
        <v>23</v>
      </c>
      <c r="D27" s="74" t="s">
        <v>23</v>
      </c>
      <c r="E27" s="93" t="s">
        <v>56</v>
      </c>
      <c r="F27" s="21" t="s">
        <v>24</v>
      </c>
      <c r="G27" s="85" t="str">
        <f t="shared" si="2"/>
        <v/>
      </c>
      <c r="H27" s="78" t="str">
        <f>IF(COUNTIF(I$11:$I27,I27)=1,MAX(H$10:$H26)+1,"")</f>
        <v/>
      </c>
      <c r="I27" s="79" t="str">
        <f t="shared" si="3"/>
        <v>-</v>
      </c>
    </row>
    <row r="28" spans="1:9" ht="30" customHeight="1" x14ac:dyDescent="0.25">
      <c r="A28" s="22">
        <v>18</v>
      </c>
      <c r="B28" s="18">
        <f t="shared" si="0"/>
        <v>0</v>
      </c>
      <c r="C28" s="29" t="s">
        <v>23</v>
      </c>
      <c r="D28" s="75" t="s">
        <v>23</v>
      </c>
      <c r="E28" s="94"/>
      <c r="F28" s="42" t="s">
        <v>25</v>
      </c>
      <c r="G28" s="85" t="str">
        <f t="shared" si="2"/>
        <v/>
      </c>
      <c r="H28" s="78" t="str">
        <f>IF(COUNTIF(I$11:$I28,I28)=1,MAX(H$10:$H27)+1,"")</f>
        <v/>
      </c>
      <c r="I28" s="79" t="str">
        <f t="shared" si="3"/>
        <v>-</v>
      </c>
    </row>
    <row r="29" spans="1:9" ht="30" customHeight="1" x14ac:dyDescent="0.25">
      <c r="A29" s="22">
        <v>19</v>
      </c>
      <c r="B29" s="18">
        <f t="shared" si="0"/>
        <v>0</v>
      </c>
      <c r="C29" s="29" t="s">
        <v>23</v>
      </c>
      <c r="D29" s="75" t="s">
        <v>23</v>
      </c>
      <c r="E29" s="94"/>
      <c r="F29" s="42" t="s">
        <v>32</v>
      </c>
      <c r="G29" s="85" t="str">
        <f t="shared" si="2"/>
        <v/>
      </c>
      <c r="H29" s="78" t="str">
        <f>IF(COUNTIF(I$11:$I29,I29)=1,MAX(H$10:$H28)+1,"")</f>
        <v/>
      </c>
      <c r="I29" s="79" t="str">
        <f t="shared" si="3"/>
        <v>-</v>
      </c>
    </row>
    <row r="30" spans="1:9" ht="30" customHeight="1" thickBot="1" x14ac:dyDescent="0.3">
      <c r="A30" s="23">
        <v>20</v>
      </c>
      <c r="B30" s="24">
        <f t="shared" si="0"/>
        <v>0</v>
      </c>
      <c r="C30" s="37" t="s">
        <v>23</v>
      </c>
      <c r="D30" s="76" t="s">
        <v>23</v>
      </c>
      <c r="E30" s="95"/>
      <c r="F30" s="25" t="s">
        <v>26</v>
      </c>
      <c r="G30" s="85" t="str">
        <f t="shared" si="2"/>
        <v/>
      </c>
      <c r="H30" s="78" t="str">
        <f>IF(COUNTIF(I$11:$I30,I30)=1,MAX(H$10:$H29)+1,"")</f>
        <v/>
      </c>
      <c r="I30" s="79" t="str">
        <f t="shared" ref="I30" si="4">D30</f>
        <v>-</v>
      </c>
    </row>
    <row r="31" spans="1:9" ht="30" customHeight="1" thickBot="1" x14ac:dyDescent="0.3">
      <c r="A31" s="104" t="str">
        <f>'GENEL BİLGİ GİRİŞİ'!A8</f>
        <v>Yaş Kategorisi:</v>
      </c>
      <c r="B31" s="105"/>
      <c r="C31" s="105"/>
      <c r="D31" s="106" t="str">
        <f>'GENEL BİLGİ GİRİŞİ'!B8</f>
        <v>01.09.2004 - 2005 - 2006 - 2007 - 2008 Doğumlular</v>
      </c>
      <c r="E31" s="106"/>
      <c r="F31" s="107"/>
      <c r="H31" s="80">
        <f>SUM(H11:H30)</f>
        <v>1</v>
      </c>
    </row>
    <row r="32" spans="1:9" ht="30" customHeight="1" thickBot="1" x14ac:dyDescent="0.3">
      <c r="A32" s="96" t="s">
        <v>20</v>
      </c>
      <c r="B32" s="96"/>
      <c r="E32" s="39" t="s">
        <v>22</v>
      </c>
      <c r="F32" s="40"/>
    </row>
    <row r="33" spans="1:6" ht="30" customHeight="1" x14ac:dyDescent="0.25">
      <c r="A33" s="119" t="s">
        <v>21</v>
      </c>
      <c r="B33" s="120"/>
      <c r="C33" s="121"/>
      <c r="D33" s="121"/>
      <c r="E33" s="47" t="s">
        <v>21</v>
      </c>
      <c r="F33" s="60"/>
    </row>
    <row r="34" spans="1:6" ht="30" customHeight="1" x14ac:dyDescent="0.25">
      <c r="A34" s="122" t="s">
        <v>9</v>
      </c>
      <c r="B34" s="123"/>
      <c r="C34" s="124"/>
      <c r="D34" s="124"/>
      <c r="E34" s="32" t="s">
        <v>9</v>
      </c>
      <c r="F34" s="61"/>
    </row>
    <row r="35" spans="1:6" ht="30" customHeight="1" thickBot="1" x14ac:dyDescent="0.3">
      <c r="A35" s="125" t="s">
        <v>10</v>
      </c>
      <c r="B35" s="126"/>
      <c r="C35" s="127"/>
      <c r="D35" s="127"/>
      <c r="E35" s="48" t="s">
        <v>10</v>
      </c>
      <c r="F35" s="62"/>
    </row>
  </sheetData>
  <sheetProtection algorithmName="SHA-512" hashValue="GYf9gS/8jd1MouDT0vyYll9/e6l+t3Hl8kWNawVhsTljDU+k6Rhw+GD7HPevV/DNv5WaT+NTyffkweRadbDCDQ==" saltValue="ryzPWVdk4HEAtuDG/qzlIQ==" spinCount="100000" sheet="1" objects="1" scenarios="1"/>
  <mergeCells count="21">
    <mergeCell ref="E27:E30"/>
    <mergeCell ref="C35:D35"/>
    <mergeCell ref="A1:F1"/>
    <mergeCell ref="A9:F9"/>
    <mergeCell ref="A5:B5"/>
    <mergeCell ref="A6:B6"/>
    <mergeCell ref="A7:B7"/>
    <mergeCell ref="A33:B33"/>
    <mergeCell ref="A34:B34"/>
    <mergeCell ref="A35:B35"/>
    <mergeCell ref="A32:B32"/>
    <mergeCell ref="C33:D33"/>
    <mergeCell ref="C34:D34"/>
    <mergeCell ref="D7:F7"/>
    <mergeCell ref="A31:C31"/>
    <mergeCell ref="D31:F31"/>
    <mergeCell ref="C6:D6"/>
    <mergeCell ref="C5:D5"/>
    <mergeCell ref="A2:F2"/>
    <mergeCell ref="A3:F3"/>
    <mergeCell ref="A8:F8"/>
  </mergeCells>
  <phoneticPr fontId="0" type="noConversion"/>
  <conditionalFormatting sqref="B11:B30 E27">
    <cfRule type="cellIs" dxfId="3" priority="5" stopIfTrue="1" operator="equal">
      <formula>0</formula>
    </cfRule>
  </conditionalFormatting>
  <conditionalFormatting sqref="E11:E26">
    <cfRule type="cellIs" dxfId="2" priority="3" stopIfTrue="1" operator="equal">
      <formula>0</formula>
    </cfRule>
  </conditionalFormatting>
  <conditionalFormatting sqref="H11:H30">
    <cfRule type="cellIs" dxfId="1" priority="2" operator="greaterThan">
      <formula>15</formula>
    </cfRule>
  </conditionalFormatting>
  <conditionalFormatting sqref="H31">
    <cfRule type="cellIs" dxfId="0" priority="1" operator="greaterThan">
      <formula>136</formula>
    </cfRule>
  </conditionalFormatting>
  <printOptions horizontalCentered="1"/>
  <pageMargins left="0.6" right="0.31" top="0.57999999999999996" bottom="0.27" header="0.31496062992125984" footer="0.16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GENEL BİLGİ GİRİŞİ</vt:lpstr>
      <vt:lpstr>GENÇ KIZ TAKIM KAYIT</vt:lpstr>
      <vt:lpstr>GENÇ ERKEK TAKIM KAYIT</vt:lpstr>
      <vt:lpstr>'GENÇ ERKEK TAKIM KAYIT'!Print_Area</vt:lpstr>
      <vt:lpstr>'GENÇ KIZ TAKIM KAYIT'!Print_Area</vt:lpstr>
    </vt:vector>
  </TitlesOfParts>
  <Company>M.H.K.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CELAL KAYAÖZ</dc:creator>
  <cp:lastModifiedBy>MEB</cp:lastModifiedBy>
  <cp:lastPrinted>2022-12-22T10:13:21Z</cp:lastPrinted>
  <dcterms:created xsi:type="dcterms:W3CDTF">2012-02-25T04:25:03Z</dcterms:created>
  <dcterms:modified xsi:type="dcterms:W3CDTF">2023-04-12T19:09:53Z</dcterms:modified>
</cp:coreProperties>
</file>