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tletizm\Yapılan Yarışmalar(2024)\14... 2-3 Mayıs 2024 MEB Küçükler Finalleri\"/>
    </mc:Choice>
  </mc:AlternateContent>
  <xr:revisionPtr revIDLastSave="0" documentId="13_ncr:1_{6DEC3536-348A-4488-8540-E7434F39F9B3}" xr6:coauthVersionLast="47" xr6:coauthVersionMax="47" xr10:uidLastSave="{00000000-0000-0000-0000-000000000000}"/>
  <bookViews>
    <workbookView xWindow="-108" yWindow="-108" windowWidth="23256" windowHeight="12576" tabRatio="940" activeTab="1" xr2:uid="{00000000-000D-0000-FFFF-FFFF00000000}"/>
  </bookViews>
  <sheets>
    <sheet name="toplam puanlar" sheetId="91" r:id="rId1"/>
    <sheet name="toplam puan sonuçları" sheetId="92" r:id="rId2"/>
  </sheets>
  <definedNames>
    <definedName name="_xlnm.Print_Area" localSheetId="1">'toplam puan sonuçları'!$A$1:$E$49</definedName>
    <definedName name="_xlnm.Print_Area" localSheetId="0">'toplam puanlar'!$A$1:$F$49</definedName>
    <definedName name="_xlnm.Print_Titles" localSheetId="1">'toplam puan sonuçları'!$1:$8</definedName>
    <definedName name="_xlnm.Print_Titles" localSheetId="0">'toplam puanlar'!$1:$8</definedName>
  </definedNames>
  <calcPr calcId="181029"/>
</workbook>
</file>

<file path=xl/calcChain.xml><?xml version="1.0" encoding="utf-8"?>
<calcChain xmlns="http://schemas.openxmlformats.org/spreadsheetml/2006/main">
  <c r="I35" i="91" l="1"/>
  <c r="I36" i="91"/>
  <c r="I37" i="91"/>
  <c r="J37" i="91" s="1"/>
  <c r="I38" i="91"/>
  <c r="J38" i="91" s="1"/>
  <c r="I39" i="91"/>
  <c r="J39" i="91" s="1"/>
  <c r="I40" i="91"/>
  <c r="J40" i="91" s="1"/>
  <c r="I41" i="91"/>
  <c r="J41" i="91" s="1"/>
  <c r="I42" i="91"/>
  <c r="J42" i="91" s="1"/>
  <c r="I43" i="91"/>
  <c r="I44" i="91"/>
  <c r="I45" i="91"/>
  <c r="J45" i="91" s="1"/>
  <c r="I46" i="91"/>
  <c r="J46" i="91" s="1"/>
  <c r="I47" i="91"/>
  <c r="J47" i="91" s="1"/>
  <c r="I48" i="91"/>
  <c r="J48" i="91" s="1"/>
  <c r="C5" i="92"/>
  <c r="E5" i="92"/>
  <c r="E6" i="92"/>
  <c r="A1" i="92"/>
  <c r="A2" i="92"/>
  <c r="A3" i="92"/>
  <c r="B44" i="91" l="1"/>
  <c r="B43" i="91"/>
  <c r="J36" i="91"/>
  <c r="B46" i="91"/>
  <c r="J44" i="91"/>
  <c r="B45" i="91"/>
  <c r="J35" i="91"/>
  <c r="B48" i="91"/>
  <c r="J43" i="91"/>
  <c r="B47" i="91"/>
  <c r="E7" i="92"/>
  <c r="I23" i="91" l="1"/>
  <c r="I29" i="91"/>
  <c r="I34" i="91"/>
  <c r="I21" i="91"/>
  <c r="I26" i="91"/>
  <c r="I31" i="91"/>
  <c r="I32" i="91"/>
  <c r="I18" i="91"/>
  <c r="I19" i="91"/>
  <c r="I22" i="91"/>
  <c r="B42" i="91" l="1"/>
  <c r="B38" i="91"/>
  <c r="B39" i="91"/>
  <c r="I12" i="91"/>
  <c r="I28" i="91"/>
  <c r="I25" i="91"/>
  <c r="J34" i="91"/>
  <c r="I10" i="91"/>
  <c r="I27" i="91"/>
  <c r="I16" i="91"/>
  <c r="I24" i="91"/>
  <c r="J29" i="91"/>
  <c r="I14" i="91"/>
  <c r="I11" i="91"/>
  <c r="J32" i="91"/>
  <c r="I33" i="91"/>
  <c r="B36" i="91" s="1"/>
  <c r="J22" i="91"/>
  <c r="I15" i="91"/>
  <c r="J19" i="91"/>
  <c r="J21" i="91"/>
  <c r="I20" i="91"/>
  <c r="J18" i="91"/>
  <c r="J31" i="91"/>
  <c r="J26" i="91"/>
  <c r="I17" i="91"/>
  <c r="J23" i="91"/>
  <c r="I30" i="91"/>
  <c r="B35" i="91" l="1"/>
  <c r="B40" i="91"/>
  <c r="B41" i="91"/>
  <c r="B37" i="91"/>
  <c r="B14" i="91"/>
  <c r="J10" i="91"/>
  <c r="J25" i="91"/>
  <c r="J28" i="91"/>
  <c r="J27" i="91"/>
  <c r="I9" i="91"/>
  <c r="J11" i="91"/>
  <c r="J12" i="91"/>
  <c r="J14" i="91"/>
  <c r="I13" i="91"/>
  <c r="B13" i="91" s="1"/>
  <c r="J24" i="91"/>
  <c r="J30" i="91"/>
  <c r="J33" i="91"/>
  <c r="J17" i="91"/>
  <c r="J16" i="91"/>
  <c r="J20" i="91"/>
  <c r="J15" i="91"/>
  <c r="J9" i="91" l="1"/>
  <c r="B9" i="91"/>
  <c r="B12" i="91"/>
  <c r="B10" i="91"/>
  <c r="B11" i="91"/>
  <c r="B20" i="91"/>
  <c r="B18" i="91"/>
  <c r="B19" i="91"/>
  <c r="B31" i="91"/>
  <c r="B16" i="91"/>
  <c r="B17" i="91"/>
  <c r="B33" i="91"/>
  <c r="B30" i="91"/>
  <c r="B15" i="91"/>
  <c r="B34" i="91"/>
  <c r="B32" i="91"/>
  <c r="B26" i="91"/>
  <c r="B21" i="91"/>
  <c r="B24" i="91"/>
  <c r="B28" i="91"/>
  <c r="B23" i="91"/>
  <c r="B27" i="91"/>
  <c r="B22" i="91"/>
  <c r="B29" i="91"/>
  <c r="B25" i="91"/>
  <c r="J13" i="91"/>
  <c r="D11" i="92" l="1"/>
  <c r="D15" i="92"/>
  <c r="D19" i="92"/>
  <c r="D23" i="92"/>
  <c r="D27" i="92"/>
  <c r="D31" i="92"/>
  <c r="D35" i="92"/>
  <c r="D39" i="92"/>
  <c r="D43" i="92"/>
  <c r="D47" i="92"/>
  <c r="D13" i="92"/>
  <c r="D21" i="92"/>
  <c r="D29" i="92"/>
  <c r="D37" i="92"/>
  <c r="D45" i="92"/>
  <c r="D9" i="92"/>
  <c r="D12" i="92"/>
  <c r="D16" i="92"/>
  <c r="D20" i="92"/>
  <c r="D24" i="92"/>
  <c r="D28" i="92"/>
  <c r="D32" i="92"/>
  <c r="D36" i="92"/>
  <c r="D40" i="92"/>
  <c r="D44" i="92"/>
  <c r="D48" i="92"/>
  <c r="D17" i="92"/>
  <c r="D25" i="92"/>
  <c r="D33" i="92"/>
  <c r="D41" i="92"/>
  <c r="D10" i="92"/>
  <c r="D14" i="92"/>
  <c r="D18" i="92"/>
  <c r="D22" i="92"/>
  <c r="D26" i="92"/>
  <c r="D30" i="92"/>
  <c r="D34" i="92"/>
  <c r="D38" i="92"/>
  <c r="D42" i="92"/>
  <c r="D46" i="92"/>
  <c r="B41" i="92"/>
  <c r="C42" i="92"/>
  <c r="E43" i="92"/>
  <c r="B45" i="92"/>
  <c r="C46" i="92"/>
  <c r="E47" i="92"/>
  <c r="C35" i="92"/>
  <c r="E36" i="92"/>
  <c r="B38" i="92"/>
  <c r="C39" i="92"/>
  <c r="E40" i="92"/>
  <c r="C13" i="92"/>
  <c r="C17" i="92"/>
  <c r="C21" i="92"/>
  <c r="C25" i="92"/>
  <c r="C29" i="92"/>
  <c r="C33" i="92"/>
  <c r="E11" i="92"/>
  <c r="E15" i="92"/>
  <c r="E19" i="92"/>
  <c r="E23" i="92"/>
  <c r="E27" i="92"/>
  <c r="E31" i="92"/>
  <c r="B11" i="92"/>
  <c r="B15" i="92"/>
  <c r="B19" i="92"/>
  <c r="B23" i="92"/>
  <c r="B27" i="92"/>
  <c r="B31" i="92"/>
  <c r="E9" i="92"/>
  <c r="B46" i="92"/>
  <c r="C36" i="92"/>
  <c r="C40" i="92"/>
  <c r="C20" i="92"/>
  <c r="C32" i="92"/>
  <c r="E18" i="92"/>
  <c r="E30" i="92"/>
  <c r="B22" i="92"/>
  <c r="B34" i="92"/>
  <c r="C41" i="92"/>
  <c r="E42" i="92"/>
  <c r="B44" i="92"/>
  <c r="C45" i="92"/>
  <c r="E46" i="92"/>
  <c r="B48" i="92"/>
  <c r="E35" i="92"/>
  <c r="B37" i="92"/>
  <c r="C38" i="92"/>
  <c r="E39" i="92"/>
  <c r="C10" i="92"/>
  <c r="C14" i="92"/>
  <c r="C18" i="92"/>
  <c r="C22" i="92"/>
  <c r="C26" i="92"/>
  <c r="C30" i="92"/>
  <c r="C34" i="92"/>
  <c r="E12" i="92"/>
  <c r="E16" i="92"/>
  <c r="E20" i="92"/>
  <c r="E24" i="92"/>
  <c r="E28" i="92"/>
  <c r="E32" i="92"/>
  <c r="B12" i="92"/>
  <c r="B16" i="92"/>
  <c r="B20" i="92"/>
  <c r="B24" i="92"/>
  <c r="B28" i="92"/>
  <c r="B32" i="92"/>
  <c r="C9" i="92"/>
  <c r="C44" i="92"/>
  <c r="B47" i="92"/>
  <c r="B36" i="92"/>
  <c r="E38" i="92"/>
  <c r="C11" i="92"/>
  <c r="C19" i="92"/>
  <c r="C27" i="92"/>
  <c r="B10" i="92"/>
  <c r="E17" i="92"/>
  <c r="E29" i="92"/>
  <c r="B13" i="92"/>
  <c r="B21" i="92"/>
  <c r="B29" i="92"/>
  <c r="B9" i="92"/>
  <c r="B42" i="92"/>
  <c r="E44" i="92"/>
  <c r="E48" i="92"/>
  <c r="E37" i="92"/>
  <c r="C16" i="92"/>
  <c r="C28" i="92"/>
  <c r="E14" i="92"/>
  <c r="E26" i="92"/>
  <c r="B14" i="92"/>
  <c r="B26" i="92"/>
  <c r="E41" i="92"/>
  <c r="B43" i="92"/>
  <c r="E45" i="92"/>
  <c r="C48" i="92"/>
  <c r="C37" i="92"/>
  <c r="B40" i="92"/>
  <c r="C15" i="92"/>
  <c r="C23" i="92"/>
  <c r="C31" i="92"/>
  <c r="E13" i="92"/>
  <c r="E21" i="92"/>
  <c r="E25" i="92"/>
  <c r="E33" i="92"/>
  <c r="B17" i="92"/>
  <c r="B25" i="92"/>
  <c r="B33" i="92"/>
  <c r="C43" i="92"/>
  <c r="C47" i="92"/>
  <c r="B35" i="92"/>
  <c r="B39" i="92"/>
  <c r="C12" i="92"/>
  <c r="C24" i="92"/>
  <c r="E10" i="92"/>
  <c r="E22" i="92"/>
  <c r="E34" i="92"/>
  <c r="B18" i="92"/>
  <c r="B30" i="92"/>
</calcChain>
</file>

<file path=xl/sharedStrings.xml><?xml version="1.0" encoding="utf-8"?>
<sst xmlns="http://schemas.openxmlformats.org/spreadsheetml/2006/main" count="112" uniqueCount="67">
  <si>
    <t>Sıralama</t>
  </si>
  <si>
    <t xml:space="preserve">Sıra </t>
  </si>
  <si>
    <t>Başhakem</t>
  </si>
  <si>
    <t>Lider</t>
  </si>
  <si>
    <t>Kategori:</t>
  </si>
  <si>
    <t>Yer:</t>
  </si>
  <si>
    <t>Gün:</t>
  </si>
  <si>
    <t>Göğüs No</t>
  </si>
  <si>
    <t>Okulun Adı</t>
  </si>
  <si>
    <t>Puan</t>
  </si>
  <si>
    <t>Direktör</t>
  </si>
  <si>
    <t>Hakem</t>
  </si>
  <si>
    <t>ATATÜRK STADYUMU</t>
  </si>
  <si>
    <t>KÜÇÜK KIZ</t>
  </si>
  <si>
    <t>Puanlamada eşitlik varsa sıralama buradan düzeltilebilir.</t>
  </si>
  <si>
    <t>Sıralama için</t>
  </si>
  <si>
    <t>Sonucun Alındığı Tarih ve Saat:</t>
  </si>
  <si>
    <t>GENEL SIRALAMA</t>
  </si>
  <si>
    <r>
      <rPr>
        <b/>
        <sz val="20"/>
        <color rgb="FFFF0000"/>
        <rFont val="Century Gothic"/>
        <family val="2"/>
        <charset val="162"/>
      </rPr>
      <t>GRİ</t>
    </r>
    <r>
      <rPr>
        <b/>
        <sz val="20"/>
        <color theme="1"/>
        <rFont val="Century Gothic"/>
        <family val="2"/>
        <charset val="162"/>
      </rPr>
      <t xml:space="preserve"> renkli hücreler doldurulacak</t>
    </r>
  </si>
  <si>
    <t xml:space="preserve">2023-2024 ÖĞRETİM YILI KÜÇÜKLER ATLETİZM </t>
  </si>
  <si>
    <t>KKTC MİLLİ EĞİTİM BAKANLIĞI</t>
  </si>
  <si>
    <t>YENİBOĞAZİÇİ İLKOKULU</t>
  </si>
  <si>
    <t>MUSTAFA KEMAL İLKOKULU</t>
  </si>
  <si>
    <t>ŞHT. İLKER KARTER İLKOKULU</t>
  </si>
  <si>
    <t>YAKIN DOĞU YENİBOĞAZİÇİ İLKOKULU</t>
  </si>
  <si>
    <t>MORMENEKŞE İLKOKULU</t>
  </si>
  <si>
    <t>DR. SUAT GÜNSEL DEVLET İLKOKULU (İSKELE)</t>
  </si>
  <si>
    <t>DİPKARPAZ İLKOKULU</t>
  </si>
  <si>
    <t>ŞHT. HÜSEYİN AKİL İLKOKULU</t>
  </si>
  <si>
    <t>POLATPAŞA İLKOKULU</t>
  </si>
  <si>
    <t>ALASYA İLKOKULU</t>
  </si>
  <si>
    <t>ALANİÇİ İLKOKULU</t>
  </si>
  <si>
    <t>NEO KIDS MEKTEBİM İLKOKULU</t>
  </si>
  <si>
    <t>ŞHT. OSMAN AHMET İLKOKULU</t>
  </si>
  <si>
    <t>DOĞU AKDENİZ DOĞA İLKOKULU</t>
  </si>
  <si>
    <t>NECAT BRITISH İLKOKULU (LEFKOŞA)</t>
  </si>
  <si>
    <t xml:space="preserve">LEVENT PRIMARY İLKOKULU </t>
  </si>
  <si>
    <t>YAKIN DOĞU İLKOKULU</t>
  </si>
  <si>
    <t xml:space="preserve">9 EYLÜL İLKOKULU </t>
  </si>
  <si>
    <t>DR. SUAT GÜNSEL DEVLET İLKOKULU (LEFKOŞA)</t>
  </si>
  <si>
    <t xml:space="preserve">GÖNYELİ İLKOKULU </t>
  </si>
  <si>
    <t>HASPOLAT İLKOKULU</t>
  </si>
  <si>
    <t>DR. FAZIL KÜÇÜK İLKOKULU</t>
  </si>
  <si>
    <t>LEFKOŞA</t>
  </si>
  <si>
    <t>GAZİMAĞUSA A</t>
  </si>
  <si>
    <t>GAZİMAĞUSA B</t>
  </si>
  <si>
    <t>Bölge</t>
  </si>
  <si>
    <t>GÜZELYURT ÖZGÜRLÜK İLKOKULU</t>
  </si>
  <si>
    <t>KURTULUŞ İLKOKULU</t>
  </si>
  <si>
    <t>DOĞANCI İLKOKULU</t>
  </si>
  <si>
    <t>AYDINKÖY İLKOKULU</t>
  </si>
  <si>
    <t>SERHATKÖY İLKOKULU</t>
  </si>
  <si>
    <t xml:space="preserve">FİKRİ KARAYEL İLKOKULU </t>
  </si>
  <si>
    <t>YEDİDALGA İLKOKULU</t>
  </si>
  <si>
    <t>GÜZELYURT</t>
  </si>
  <si>
    <t>23 NİSAN İLKOKULU</t>
  </si>
  <si>
    <t>ALSANCAK İLKOKULU</t>
  </si>
  <si>
    <t>GİRNE AMERİKAN  İLKOKULU</t>
  </si>
  <si>
    <t>NECAT BRITISH İLKOKULU (ALSANCAK)</t>
  </si>
  <si>
    <t>DİKMEN İLKOKULU</t>
  </si>
  <si>
    <t>KARŞIYAKA MERKEZ İLKOKULU</t>
  </si>
  <si>
    <t>DOĞA INTERNATIONAL İLKOKULU</t>
  </si>
  <si>
    <t>KARAOĞLANOĞLU İLKOKULU</t>
  </si>
  <si>
    <t xml:space="preserve">AĞIRDAĞ-DAĞYOLU İLKOKULU             </t>
  </si>
  <si>
    <t xml:space="preserve">ÇATALKÖY İLKOKULU </t>
  </si>
  <si>
    <t>GİRNE</t>
  </si>
  <si>
    <t>39 OKUL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</si>
</sst>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name val="Times New Roman"/>
      <charset val="162"/>
    </font>
    <font>
      <b/>
      <sz val="14"/>
      <name val="Century Gothic"/>
      <family val="2"/>
      <charset val="162"/>
    </font>
    <font>
      <sz val="10"/>
      <name val="Arial"/>
      <family val="2"/>
      <charset val="162"/>
    </font>
    <font>
      <b/>
      <sz val="16"/>
      <name val="Century Gothic"/>
      <family val="2"/>
      <charset val="162"/>
    </font>
    <font>
      <b/>
      <sz val="11"/>
      <name val="Century Gothic"/>
      <family val="2"/>
      <charset val="162"/>
    </font>
    <font>
      <b/>
      <sz val="12"/>
      <name val="Century Gothic"/>
      <family val="2"/>
      <charset val="162"/>
    </font>
    <font>
      <b/>
      <sz val="12"/>
      <color indexed="10"/>
      <name val="Century Gothic"/>
      <family val="2"/>
      <charset val="162"/>
    </font>
    <font>
      <b/>
      <sz val="11"/>
      <color theme="1"/>
      <name val="Century Gothic"/>
      <family val="2"/>
      <charset val="162"/>
    </font>
    <font>
      <b/>
      <sz val="16"/>
      <color theme="1"/>
      <name val="Century Gothic"/>
      <family val="2"/>
      <charset val="162"/>
    </font>
    <font>
      <b/>
      <sz val="14"/>
      <color theme="1"/>
      <name val="Century Gothic"/>
      <family val="2"/>
      <charset val="162"/>
    </font>
    <font>
      <b/>
      <sz val="12"/>
      <color theme="1"/>
      <name val="Century Gothic"/>
      <family val="2"/>
      <charset val="162"/>
    </font>
    <font>
      <b/>
      <sz val="20"/>
      <color theme="1"/>
      <name val="Century Gothic"/>
      <family val="2"/>
      <charset val="162"/>
    </font>
    <font>
      <b/>
      <sz val="20"/>
      <color rgb="FFFF0000"/>
      <name val="Century Gothic"/>
      <family val="2"/>
      <charset val="162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/>
      <top style="dotted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2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 applyProtection="1">
      <alignment horizontal="center" vertical="center"/>
      <protection locked="0" hidden="1"/>
    </xf>
    <xf numFmtId="0" fontId="5" fillId="0" borderId="0" xfId="0" applyFont="1" applyAlignment="1">
      <alignment horizontal="left" vertical="center"/>
    </xf>
    <xf numFmtId="0" fontId="5" fillId="0" borderId="7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22" fontId="5" fillId="0" borderId="8" xfId="0" applyNumberFormat="1" applyFont="1" applyBorder="1" applyAlignment="1">
      <alignment horizontal="center" vertical="center"/>
    </xf>
    <xf numFmtId="14" fontId="5" fillId="0" borderId="3" xfId="0" applyNumberFormat="1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right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 applyProtection="1">
      <alignment horizontal="center" vertical="center"/>
      <protection locked="0" hidden="1"/>
    </xf>
    <xf numFmtId="0" fontId="10" fillId="0" borderId="0" xfId="0" applyFont="1" applyAlignment="1">
      <alignment horizontal="center" vertical="center"/>
    </xf>
    <xf numFmtId="1" fontId="10" fillId="0" borderId="1" xfId="0" applyNumberFormat="1" applyFont="1" applyBorder="1" applyAlignment="1">
      <alignment horizontal="center" vertical="center"/>
    </xf>
    <xf numFmtId="1" fontId="10" fillId="2" borderId="1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3" borderId="2" xfId="0" applyFont="1" applyFill="1" applyBorder="1" applyAlignment="1">
      <alignment horizontal="center" vertical="center"/>
    </xf>
    <xf numFmtId="14" fontId="10" fillId="3" borderId="3" xfId="0" applyNumberFormat="1" applyFont="1" applyFill="1" applyBorder="1" applyAlignment="1">
      <alignment horizontal="center" vertical="center"/>
    </xf>
    <xf numFmtId="0" fontId="10" fillId="3" borderId="1" xfId="0" applyFont="1" applyFill="1" applyBorder="1" applyAlignment="1" applyProtection="1">
      <alignment horizontal="center" vertical="center"/>
      <protection locked="0" hidden="1"/>
    </xf>
    <xf numFmtId="0" fontId="10" fillId="3" borderId="4" xfId="0" applyFont="1" applyFill="1" applyBorder="1" applyAlignment="1" applyProtection="1">
      <alignment horizontal="left" vertical="center"/>
      <protection locked="0" hidden="1"/>
    </xf>
    <xf numFmtId="0" fontId="10" fillId="3" borderId="5" xfId="0" applyFont="1" applyFill="1" applyBorder="1" applyAlignment="1" applyProtection="1">
      <alignment horizontal="center" vertical="center"/>
      <protection locked="0" hidden="1"/>
    </xf>
    <xf numFmtId="0" fontId="10" fillId="3" borderId="4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 textRotation="90" wrapText="1"/>
    </xf>
    <xf numFmtId="0" fontId="5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</cellXfs>
  <cellStyles count="2">
    <cellStyle name="Normal" xfId="0" builtinId="0"/>
    <cellStyle name="Normal 2" xfId="1" xr:uid="{00000000-0005-0000-0000-000002000000}"/>
  </cellStyles>
  <dxfs count="6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2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83820</xdr:colOff>
      <xdr:row>0</xdr:row>
      <xdr:rowOff>38100</xdr:rowOff>
    </xdr:from>
    <xdr:to>
      <xdr:col>1</xdr:col>
      <xdr:colOff>830580</xdr:colOff>
      <xdr:row>4</xdr:row>
      <xdr:rowOff>0</xdr:rowOff>
    </xdr:to>
    <xdr:pic>
      <xdr:nvPicPr>
        <xdr:cNvPr id="14844" name="Resim 1">
          <a:extLst>
            <a:ext uri="{FF2B5EF4-FFF2-40B4-BE49-F238E27FC236}">
              <a16:creationId xmlns:a16="http://schemas.microsoft.com/office/drawing/2014/main" id="{00000000-0008-0000-1C00-0000FC3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" y="38100"/>
          <a:ext cx="1135380" cy="1211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320040</xdr:colOff>
      <xdr:row>0</xdr:row>
      <xdr:rowOff>53340</xdr:rowOff>
    </xdr:from>
    <xdr:to>
      <xdr:col>4</xdr:col>
      <xdr:colOff>1508760</xdr:colOff>
      <xdr:row>4</xdr:row>
      <xdr:rowOff>15240</xdr:rowOff>
    </xdr:to>
    <xdr:pic>
      <xdr:nvPicPr>
        <xdr:cNvPr id="14845" name="Resim 4">
          <a:extLst>
            <a:ext uri="{FF2B5EF4-FFF2-40B4-BE49-F238E27FC236}">
              <a16:creationId xmlns:a16="http://schemas.microsoft.com/office/drawing/2014/main" id="{00000000-0008-0000-1C00-0000FD3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178" t="20753" r="21019" b="20154"/>
        <a:stretch>
          <a:fillRect/>
        </a:stretch>
      </xdr:blipFill>
      <xdr:spPr bwMode="auto">
        <a:xfrm>
          <a:off x="5829300" y="53340"/>
          <a:ext cx="1188720" cy="1211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330200</xdr:colOff>
      <xdr:row>0</xdr:row>
      <xdr:rowOff>55153</xdr:rowOff>
    </xdr:from>
    <xdr:to>
      <xdr:col>4</xdr:col>
      <xdr:colOff>1536265</xdr:colOff>
      <xdr:row>4</xdr:row>
      <xdr:rowOff>32352</xdr:rowOff>
    </xdr:to>
    <xdr:pic>
      <xdr:nvPicPr>
        <xdr:cNvPr id="4" name="Resim 3">
          <a:extLst>
            <a:ext uri="{FF2B5EF4-FFF2-40B4-BE49-F238E27FC236}">
              <a16:creationId xmlns:a16="http://schemas.microsoft.com/office/drawing/2014/main" id="{F9D77C3C-223F-46A0-95DD-3150522172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838371" y="55153"/>
          <a:ext cx="1206065" cy="12399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rgb="FFFFFF00"/>
  </sheetPr>
  <dimension ref="A1:K79"/>
  <sheetViews>
    <sheetView view="pageBreakPreview" zoomScale="70" zoomScaleNormal="100" zoomScaleSheetLayoutView="70" workbookViewId="0">
      <selection activeCell="D8" sqref="D8:E8"/>
    </sheetView>
  </sheetViews>
  <sheetFormatPr defaultColWidth="9.109375" defaultRowHeight="24.9" customHeight="1" x14ac:dyDescent="0.25"/>
  <cols>
    <col min="1" max="1" width="5.6640625" style="13" customWidth="1"/>
    <col min="2" max="2" width="10.33203125" style="13" bestFit="1" customWidth="1"/>
    <col min="3" max="3" width="11.88671875" style="13" bestFit="1" customWidth="1"/>
    <col min="4" max="4" width="29.109375" style="13" customWidth="1"/>
    <col min="5" max="5" width="28.44140625" style="13" customWidth="1"/>
    <col min="6" max="6" width="22.6640625" style="13" bestFit="1" customWidth="1"/>
    <col min="7" max="7" width="18.6640625" style="14" bestFit="1" customWidth="1"/>
    <col min="8" max="16384" width="9.109375" style="13"/>
  </cols>
  <sheetData>
    <row r="1" spans="1:11" ht="24.9" customHeight="1" x14ac:dyDescent="0.25">
      <c r="A1" s="34" t="s">
        <v>20</v>
      </c>
      <c r="B1" s="34"/>
      <c r="C1" s="34"/>
      <c r="D1" s="34"/>
      <c r="E1" s="34"/>
      <c r="F1" s="34"/>
      <c r="H1" s="30" t="s">
        <v>18</v>
      </c>
      <c r="I1" s="30"/>
      <c r="J1" s="30"/>
      <c r="K1" s="30"/>
    </row>
    <row r="2" spans="1:11" ht="24.9" customHeight="1" x14ac:dyDescent="0.25">
      <c r="A2" s="35" t="s">
        <v>19</v>
      </c>
      <c r="B2" s="35"/>
      <c r="C2" s="35"/>
      <c r="D2" s="35"/>
      <c r="E2" s="35"/>
      <c r="F2" s="35"/>
      <c r="H2" s="30"/>
      <c r="I2" s="30"/>
      <c r="J2" s="30"/>
      <c r="K2" s="30"/>
    </row>
    <row r="3" spans="1:11" ht="24.9" customHeight="1" x14ac:dyDescent="0.25">
      <c r="A3" s="35" t="s">
        <v>17</v>
      </c>
      <c r="B3" s="35"/>
      <c r="C3" s="35"/>
      <c r="D3" s="35"/>
      <c r="E3" s="35"/>
      <c r="F3" s="35"/>
      <c r="H3" s="30"/>
      <c r="I3" s="30"/>
      <c r="J3" s="30"/>
      <c r="K3" s="30"/>
    </row>
    <row r="4" spans="1:11" s="14" customFormat="1" ht="24.9" customHeight="1" x14ac:dyDescent="0.25"/>
    <row r="5" spans="1:11" s="14" customFormat="1" ht="24.9" customHeight="1" x14ac:dyDescent="0.25">
      <c r="A5" s="36" t="s">
        <v>4</v>
      </c>
      <c r="B5" s="36"/>
      <c r="C5" s="36"/>
      <c r="D5" s="22" t="s">
        <v>13</v>
      </c>
      <c r="E5" s="15" t="s">
        <v>5</v>
      </c>
      <c r="F5" s="22" t="s">
        <v>12</v>
      </c>
    </row>
    <row r="6" spans="1:11" s="14" customFormat="1" ht="24.9" customHeight="1" x14ac:dyDescent="0.25">
      <c r="A6" s="36"/>
      <c r="B6" s="36"/>
      <c r="C6" s="15"/>
      <c r="D6" s="15"/>
      <c r="E6" s="15" t="s">
        <v>6</v>
      </c>
      <c r="F6" s="23">
        <v>45379</v>
      </c>
    </row>
    <row r="7" spans="1:11" s="14" customFormat="1" ht="24.9" customHeight="1" x14ac:dyDescent="0.25">
      <c r="D7" s="14" t="s">
        <v>66</v>
      </c>
    </row>
    <row r="8" spans="1:11" s="18" customFormat="1" ht="24.9" customHeight="1" x14ac:dyDescent="0.25">
      <c r="A8" s="16" t="s">
        <v>1</v>
      </c>
      <c r="B8" s="16" t="s">
        <v>0</v>
      </c>
      <c r="C8" s="16" t="s">
        <v>7</v>
      </c>
      <c r="D8" s="31" t="s">
        <v>8</v>
      </c>
      <c r="E8" s="32"/>
      <c r="F8" s="17" t="s">
        <v>9</v>
      </c>
    </row>
    <row r="9" spans="1:11" s="14" customFormat="1" ht="24.9" customHeight="1" x14ac:dyDescent="0.25">
      <c r="A9" s="17">
        <v>1</v>
      </c>
      <c r="B9" s="19">
        <f>IF(I9="","",RANK(I9,$I$9:$I$48)+COUNTIF(I$9:I9,I9)-1)</f>
        <v>9</v>
      </c>
      <c r="C9" s="24">
        <v>64</v>
      </c>
      <c r="D9" s="25" t="s">
        <v>21</v>
      </c>
      <c r="E9" s="26"/>
      <c r="F9" s="24">
        <v>219</v>
      </c>
      <c r="G9" s="14" t="s">
        <v>44</v>
      </c>
      <c r="I9" s="16">
        <f t="shared" ref="I9:I40" si="0">IF(F9=0,"",F9)</f>
        <v>219</v>
      </c>
      <c r="J9" s="20">
        <f>IF(I9="","",I9*1)</f>
        <v>219</v>
      </c>
    </row>
    <row r="10" spans="1:11" s="14" customFormat="1" ht="24.9" customHeight="1" x14ac:dyDescent="0.25">
      <c r="A10" s="17">
        <v>2</v>
      </c>
      <c r="B10" s="19">
        <f>IF(I10="","",RANK(I10,$I$9:$I$48)+COUNTIF(I$9:I10,I10)-1)</f>
        <v>15</v>
      </c>
      <c r="C10" s="24">
        <v>121</v>
      </c>
      <c r="D10" s="25" t="s">
        <v>22</v>
      </c>
      <c r="E10" s="26"/>
      <c r="F10" s="24">
        <v>201</v>
      </c>
      <c r="G10" s="14" t="s">
        <v>44</v>
      </c>
      <c r="I10" s="16">
        <f t="shared" si="0"/>
        <v>201</v>
      </c>
      <c r="J10" s="20">
        <f t="shared" ref="J10:J34" si="1">IF(I10="","",I10*1)</f>
        <v>201</v>
      </c>
    </row>
    <row r="11" spans="1:11" s="14" customFormat="1" ht="24.9" customHeight="1" x14ac:dyDescent="0.25">
      <c r="A11" s="17">
        <v>3</v>
      </c>
      <c r="B11" s="19">
        <f>IF(I11="","",RANK(I11,$I$9:$I$48)+COUNTIF(I$9:I11,I11)-1)</f>
        <v>19</v>
      </c>
      <c r="C11" s="24">
        <v>119</v>
      </c>
      <c r="D11" s="25" t="s">
        <v>23</v>
      </c>
      <c r="E11" s="26"/>
      <c r="F11" s="24">
        <v>160</v>
      </c>
      <c r="G11" s="14" t="s">
        <v>44</v>
      </c>
      <c r="I11" s="16">
        <f t="shared" si="0"/>
        <v>160</v>
      </c>
      <c r="J11" s="20">
        <f t="shared" si="1"/>
        <v>160</v>
      </c>
    </row>
    <row r="12" spans="1:11" s="14" customFormat="1" ht="24.9" customHeight="1" x14ac:dyDescent="0.25">
      <c r="A12" s="17">
        <v>4</v>
      </c>
      <c r="B12" s="19">
        <f>IF(I12="","",RANK(I12,$I$9:$I$48)+COUNTIF(I$9:I12,I12)-1)</f>
        <v>22</v>
      </c>
      <c r="C12" s="24">
        <v>86</v>
      </c>
      <c r="D12" s="25" t="s">
        <v>24</v>
      </c>
      <c r="E12" s="26"/>
      <c r="F12" s="24">
        <v>152</v>
      </c>
      <c r="G12" s="14" t="s">
        <v>44</v>
      </c>
      <c r="I12" s="16">
        <f t="shared" si="0"/>
        <v>152</v>
      </c>
      <c r="J12" s="20">
        <f t="shared" si="1"/>
        <v>152</v>
      </c>
    </row>
    <row r="13" spans="1:11" s="14" customFormat="1" ht="24.9" customHeight="1" x14ac:dyDescent="0.25">
      <c r="A13" s="17">
        <v>5</v>
      </c>
      <c r="B13" s="19">
        <f>IF(I13="","",RANK(I13,$I$9:$I$48)+COUNTIF(I$9:I13,I13)-1)</f>
        <v>28</v>
      </c>
      <c r="C13" s="24">
        <v>55</v>
      </c>
      <c r="D13" s="25" t="s">
        <v>25</v>
      </c>
      <c r="E13" s="26"/>
      <c r="F13" s="24">
        <v>139</v>
      </c>
      <c r="G13" s="14" t="s">
        <v>44</v>
      </c>
      <c r="I13" s="16">
        <f t="shared" si="0"/>
        <v>139</v>
      </c>
      <c r="J13" s="20">
        <f t="shared" si="1"/>
        <v>139</v>
      </c>
    </row>
    <row r="14" spans="1:11" s="14" customFormat="1" ht="24.9" customHeight="1" x14ac:dyDescent="0.25">
      <c r="A14" s="17">
        <v>6</v>
      </c>
      <c r="B14" s="19">
        <f>IF(I14="","",RANK(I14,$I$9:$I$48)+COUNTIF(I$9:I14,I14)-1)</f>
        <v>33</v>
      </c>
      <c r="C14" s="24">
        <v>120</v>
      </c>
      <c r="D14" s="25" t="s">
        <v>26</v>
      </c>
      <c r="E14" s="26"/>
      <c r="F14" s="24">
        <v>117</v>
      </c>
      <c r="G14" s="14" t="s">
        <v>44</v>
      </c>
      <c r="I14" s="16">
        <f t="shared" si="0"/>
        <v>117</v>
      </c>
      <c r="J14" s="20">
        <f t="shared" si="1"/>
        <v>117</v>
      </c>
    </row>
    <row r="15" spans="1:11" s="14" customFormat="1" ht="24.9" customHeight="1" x14ac:dyDescent="0.25">
      <c r="A15" s="17">
        <v>7</v>
      </c>
      <c r="B15" s="19">
        <f>IF(I15="","",RANK(I15,$I$9:$I$48)+COUNTIF(I$9:I15,I15)-1)</f>
        <v>37</v>
      </c>
      <c r="C15" s="24">
        <v>167</v>
      </c>
      <c r="D15" s="25" t="s">
        <v>27</v>
      </c>
      <c r="E15" s="26"/>
      <c r="F15" s="24">
        <v>88</v>
      </c>
      <c r="G15" s="14" t="s">
        <v>44</v>
      </c>
      <c r="I15" s="16">
        <f t="shared" si="0"/>
        <v>88</v>
      </c>
      <c r="J15" s="20">
        <f t="shared" si="1"/>
        <v>88</v>
      </c>
    </row>
    <row r="16" spans="1:11" s="14" customFormat="1" ht="24.9" customHeight="1" x14ac:dyDescent="0.25">
      <c r="A16" s="17">
        <v>8</v>
      </c>
      <c r="B16" s="19">
        <f>IF(I16="","",RANK(I16,$I$9:$I$48)+COUNTIF(I$9:I16,I16)-1)</f>
        <v>3</v>
      </c>
      <c r="C16" s="24">
        <v>97</v>
      </c>
      <c r="D16" s="25" t="s">
        <v>28</v>
      </c>
      <c r="E16" s="26"/>
      <c r="F16" s="24">
        <v>260</v>
      </c>
      <c r="G16" s="14" t="s">
        <v>45</v>
      </c>
      <c r="I16" s="16">
        <f t="shared" si="0"/>
        <v>260</v>
      </c>
      <c r="J16" s="20">
        <f t="shared" si="1"/>
        <v>260</v>
      </c>
    </row>
    <row r="17" spans="1:10" s="14" customFormat="1" ht="24.9" customHeight="1" x14ac:dyDescent="0.25">
      <c r="A17" s="17">
        <v>9</v>
      </c>
      <c r="B17" s="19">
        <f>IF(I17="","",RANK(I17,$I$9:$I$48)+COUNTIF(I$9:I17,I17)-1)</f>
        <v>4</v>
      </c>
      <c r="C17" s="24">
        <v>38</v>
      </c>
      <c r="D17" s="25" t="s">
        <v>29</v>
      </c>
      <c r="E17" s="26"/>
      <c r="F17" s="24">
        <v>252</v>
      </c>
      <c r="G17" s="14" t="s">
        <v>45</v>
      </c>
      <c r="I17" s="16">
        <f t="shared" si="0"/>
        <v>252</v>
      </c>
      <c r="J17" s="20">
        <f t="shared" si="1"/>
        <v>252</v>
      </c>
    </row>
    <row r="18" spans="1:10" s="14" customFormat="1" ht="24.9" customHeight="1" x14ac:dyDescent="0.25">
      <c r="A18" s="17">
        <v>10</v>
      </c>
      <c r="B18" s="19">
        <f>IF(I18="","",RANK(I18,$I$9:$I$48)+COUNTIF(I$9:I18,I18)-1)</f>
        <v>10</v>
      </c>
      <c r="C18" s="24">
        <v>36</v>
      </c>
      <c r="D18" s="25" t="s">
        <v>30</v>
      </c>
      <c r="E18" s="26"/>
      <c r="F18" s="24">
        <v>219</v>
      </c>
      <c r="G18" s="14" t="s">
        <v>45</v>
      </c>
      <c r="I18" s="16">
        <f t="shared" si="0"/>
        <v>219</v>
      </c>
      <c r="J18" s="20">
        <f t="shared" si="1"/>
        <v>219</v>
      </c>
    </row>
    <row r="19" spans="1:10" s="14" customFormat="1" ht="24.9" customHeight="1" x14ac:dyDescent="0.25">
      <c r="A19" s="17">
        <v>11</v>
      </c>
      <c r="B19" s="19">
        <f>IF(I19="","",RANK(I19,$I$9:$I$48)+COUNTIF(I$9:I19,I19)-1)</f>
        <v>14</v>
      </c>
      <c r="C19" s="24">
        <v>176</v>
      </c>
      <c r="D19" s="25" t="s">
        <v>31</v>
      </c>
      <c r="E19" s="26"/>
      <c r="F19" s="24">
        <v>207</v>
      </c>
      <c r="G19" s="14" t="s">
        <v>45</v>
      </c>
      <c r="I19" s="16">
        <f t="shared" si="0"/>
        <v>207</v>
      </c>
      <c r="J19" s="20">
        <f t="shared" si="1"/>
        <v>207</v>
      </c>
    </row>
    <row r="20" spans="1:10" s="14" customFormat="1" ht="24.9" customHeight="1" x14ac:dyDescent="0.25">
      <c r="A20" s="17">
        <v>12</v>
      </c>
      <c r="B20" s="19">
        <f>IF(I20="","",RANK(I20,$I$9:$I$48)+COUNTIF(I$9:I20,I20)-1)</f>
        <v>20</v>
      </c>
      <c r="C20" s="24">
        <v>94</v>
      </c>
      <c r="D20" s="25" t="s">
        <v>32</v>
      </c>
      <c r="E20" s="26"/>
      <c r="F20" s="24">
        <v>160</v>
      </c>
      <c r="G20" s="14" t="s">
        <v>45</v>
      </c>
      <c r="I20" s="16">
        <f t="shared" si="0"/>
        <v>160</v>
      </c>
      <c r="J20" s="20">
        <f t="shared" si="1"/>
        <v>160</v>
      </c>
    </row>
    <row r="21" spans="1:10" s="14" customFormat="1" ht="24.9" customHeight="1" x14ac:dyDescent="0.25">
      <c r="A21" s="17">
        <v>13</v>
      </c>
      <c r="B21" s="19">
        <f>IF(I21="","",RANK(I21,$I$9:$I$48)+COUNTIF(I$9:I21,I21)-1)</f>
        <v>21</v>
      </c>
      <c r="C21" s="24">
        <v>41</v>
      </c>
      <c r="D21" s="25" t="s">
        <v>33</v>
      </c>
      <c r="E21" s="26"/>
      <c r="F21" s="24">
        <v>159</v>
      </c>
      <c r="G21" s="14" t="s">
        <v>45</v>
      </c>
      <c r="I21" s="16">
        <f t="shared" si="0"/>
        <v>159</v>
      </c>
      <c r="J21" s="20">
        <f t="shared" si="1"/>
        <v>159</v>
      </c>
    </row>
    <row r="22" spans="1:10" s="14" customFormat="1" ht="24.9" customHeight="1" x14ac:dyDescent="0.25">
      <c r="A22" s="17">
        <v>14</v>
      </c>
      <c r="B22" s="19">
        <f>IF(I22="","",RANK(I22,$I$9:$I$48)+COUNTIF(I$9:I22,I22)-1)</f>
        <v>23</v>
      </c>
      <c r="C22" s="24">
        <v>174</v>
      </c>
      <c r="D22" s="25" t="s">
        <v>34</v>
      </c>
      <c r="E22" s="26"/>
      <c r="F22" s="24">
        <v>149</v>
      </c>
      <c r="G22" s="14" t="s">
        <v>45</v>
      </c>
      <c r="I22" s="16">
        <f t="shared" si="0"/>
        <v>149</v>
      </c>
      <c r="J22" s="20">
        <f t="shared" si="1"/>
        <v>149</v>
      </c>
    </row>
    <row r="23" spans="1:10" s="14" customFormat="1" ht="24.9" customHeight="1" x14ac:dyDescent="0.25">
      <c r="A23" s="17">
        <v>15</v>
      </c>
      <c r="B23" s="19">
        <f>IF(I23="","",RANK(I23,$I$9:$I$48)+COUNTIF(I$9:I23,I23)-1)</f>
        <v>1</v>
      </c>
      <c r="C23" s="24">
        <v>78</v>
      </c>
      <c r="D23" s="25" t="s">
        <v>35</v>
      </c>
      <c r="E23" s="26"/>
      <c r="F23" s="24">
        <v>280</v>
      </c>
      <c r="G23" s="14" t="s">
        <v>43</v>
      </c>
      <c r="I23" s="16">
        <f t="shared" si="0"/>
        <v>280</v>
      </c>
      <c r="J23" s="20">
        <f t="shared" si="1"/>
        <v>280</v>
      </c>
    </row>
    <row r="24" spans="1:10" s="14" customFormat="1" ht="24.9" customHeight="1" x14ac:dyDescent="0.25">
      <c r="A24" s="17">
        <v>16</v>
      </c>
      <c r="B24" s="19">
        <f>IF(I24="","",RANK(I24,$I$9:$I$48)+COUNTIF(I$9:I24,I24)-1)</f>
        <v>6</v>
      </c>
      <c r="C24" s="24">
        <v>27</v>
      </c>
      <c r="D24" s="25" t="s">
        <v>36</v>
      </c>
      <c r="E24" s="26"/>
      <c r="F24" s="24">
        <v>236</v>
      </c>
      <c r="G24" s="14" t="s">
        <v>43</v>
      </c>
      <c r="I24" s="16">
        <f t="shared" si="0"/>
        <v>236</v>
      </c>
      <c r="J24" s="20">
        <f>IF(I24="","",I24*1)</f>
        <v>236</v>
      </c>
    </row>
    <row r="25" spans="1:10" s="14" customFormat="1" ht="24.9" customHeight="1" x14ac:dyDescent="0.25">
      <c r="A25" s="17">
        <v>17</v>
      </c>
      <c r="B25" s="19">
        <f>IF(I25="","",RANK(I25,$I$9:$I$48)+COUNTIF(I$9:I25,I25)-1)</f>
        <v>7</v>
      </c>
      <c r="C25" s="24">
        <v>26</v>
      </c>
      <c r="D25" s="25" t="s">
        <v>37</v>
      </c>
      <c r="E25" s="26"/>
      <c r="F25" s="24">
        <v>226</v>
      </c>
      <c r="G25" s="14" t="s">
        <v>43</v>
      </c>
      <c r="I25" s="16">
        <f t="shared" si="0"/>
        <v>226</v>
      </c>
      <c r="J25" s="20">
        <f t="shared" si="1"/>
        <v>226</v>
      </c>
    </row>
    <row r="26" spans="1:10" s="14" customFormat="1" ht="24.9" customHeight="1" x14ac:dyDescent="0.25">
      <c r="A26" s="17">
        <v>18</v>
      </c>
      <c r="B26" s="19">
        <f>IF(I26="","",RANK(I26,$I$9:$I$48)+COUNTIF(I$9:I26,I26)-1)</f>
        <v>8</v>
      </c>
      <c r="C26" s="24">
        <v>11</v>
      </c>
      <c r="D26" s="25" t="s">
        <v>38</v>
      </c>
      <c r="E26" s="26"/>
      <c r="F26" s="24">
        <v>222</v>
      </c>
      <c r="G26" s="14" t="s">
        <v>43</v>
      </c>
      <c r="I26" s="16">
        <f t="shared" si="0"/>
        <v>222</v>
      </c>
      <c r="J26" s="20">
        <f t="shared" si="1"/>
        <v>222</v>
      </c>
    </row>
    <row r="27" spans="1:10" s="14" customFormat="1" ht="24.9" customHeight="1" x14ac:dyDescent="0.25">
      <c r="A27" s="17">
        <v>19</v>
      </c>
      <c r="B27" s="19">
        <f>IF(I27="","",RANK(I27,$I$9:$I$48)+COUNTIF(I$9:I27,I27)-1)</f>
        <v>11</v>
      </c>
      <c r="C27" s="24">
        <v>88</v>
      </c>
      <c r="D27" s="25" t="s">
        <v>39</v>
      </c>
      <c r="E27" s="26"/>
      <c r="F27" s="24">
        <v>217</v>
      </c>
      <c r="G27" s="14" t="s">
        <v>43</v>
      </c>
      <c r="I27" s="16">
        <f t="shared" si="0"/>
        <v>217</v>
      </c>
      <c r="J27" s="20">
        <f t="shared" si="1"/>
        <v>217</v>
      </c>
    </row>
    <row r="28" spans="1:10" s="14" customFormat="1" ht="24.9" customHeight="1" x14ac:dyDescent="0.25">
      <c r="A28" s="17">
        <v>20</v>
      </c>
      <c r="B28" s="19">
        <f>IF(I28="","",RANK(I28,$I$9:$I$48)+COUNTIF(I$9:I28,I28)-1)</f>
        <v>25</v>
      </c>
      <c r="C28" s="24">
        <v>22</v>
      </c>
      <c r="D28" s="25" t="s">
        <v>40</v>
      </c>
      <c r="E28" s="26"/>
      <c r="F28" s="24">
        <v>145</v>
      </c>
      <c r="G28" s="14" t="s">
        <v>43</v>
      </c>
      <c r="I28" s="16">
        <f t="shared" si="0"/>
        <v>145</v>
      </c>
      <c r="J28" s="20">
        <f t="shared" si="1"/>
        <v>145</v>
      </c>
    </row>
    <row r="29" spans="1:10" s="14" customFormat="1" ht="24.9" customHeight="1" x14ac:dyDescent="0.25">
      <c r="A29" s="17">
        <v>21</v>
      </c>
      <c r="B29" s="19">
        <f>IF(I29="","",RANK(I29,$I$9:$I$48)+COUNTIF(I$9:I29,I29)-1)</f>
        <v>26</v>
      </c>
      <c r="C29" s="24">
        <v>24</v>
      </c>
      <c r="D29" s="25" t="s">
        <v>41</v>
      </c>
      <c r="E29" s="26"/>
      <c r="F29" s="24">
        <v>143</v>
      </c>
      <c r="G29" s="14" t="s">
        <v>43</v>
      </c>
      <c r="I29" s="16">
        <f t="shared" si="0"/>
        <v>143</v>
      </c>
      <c r="J29" s="20">
        <f t="shared" si="1"/>
        <v>143</v>
      </c>
    </row>
    <row r="30" spans="1:10" s="14" customFormat="1" ht="24.9" customHeight="1" x14ac:dyDescent="0.25">
      <c r="A30" s="17">
        <v>22</v>
      </c>
      <c r="B30" s="19">
        <f>IF(I30="","",RANK(I30,$I$9:$I$48)+COUNTIF(I$9:I30,I30)-1)</f>
        <v>31</v>
      </c>
      <c r="C30" s="24">
        <v>23</v>
      </c>
      <c r="D30" s="25" t="s">
        <v>42</v>
      </c>
      <c r="E30" s="26"/>
      <c r="F30" s="24">
        <v>124</v>
      </c>
      <c r="G30" s="14" t="s">
        <v>43</v>
      </c>
      <c r="I30" s="16">
        <f t="shared" si="0"/>
        <v>124</v>
      </c>
      <c r="J30" s="20">
        <f t="shared" si="1"/>
        <v>124</v>
      </c>
    </row>
    <row r="31" spans="1:10" s="14" customFormat="1" ht="24.9" customHeight="1" x14ac:dyDescent="0.25">
      <c r="A31" s="17">
        <v>23</v>
      </c>
      <c r="B31" s="19">
        <f>IF(I31="","",RANK(I31,$I$9:$I$48)+COUNTIF(I$9:I31,I31)-1)</f>
        <v>13</v>
      </c>
      <c r="C31" s="24">
        <v>108</v>
      </c>
      <c r="D31" s="25" t="s">
        <v>47</v>
      </c>
      <c r="E31" s="26"/>
      <c r="F31" s="24">
        <v>209</v>
      </c>
      <c r="G31" s="14" t="s">
        <v>54</v>
      </c>
      <c r="I31" s="16">
        <f t="shared" si="0"/>
        <v>209</v>
      </c>
      <c r="J31" s="20">
        <f t="shared" si="1"/>
        <v>209</v>
      </c>
    </row>
    <row r="32" spans="1:10" s="14" customFormat="1" ht="24.9" customHeight="1" x14ac:dyDescent="0.25">
      <c r="A32" s="17">
        <v>24</v>
      </c>
      <c r="B32" s="19">
        <f>IF(I32="","",RANK(I32,$I$9:$I$48)+COUNTIF(I$9:I32,I32)-1)</f>
        <v>16</v>
      </c>
      <c r="C32" s="24">
        <v>109</v>
      </c>
      <c r="D32" s="25" t="s">
        <v>48</v>
      </c>
      <c r="E32" s="26"/>
      <c r="F32" s="24">
        <v>188</v>
      </c>
      <c r="G32" s="14" t="s">
        <v>54</v>
      </c>
      <c r="I32" s="16">
        <f t="shared" si="0"/>
        <v>188</v>
      </c>
      <c r="J32" s="20">
        <f t="shared" si="1"/>
        <v>188</v>
      </c>
    </row>
    <row r="33" spans="1:10" s="14" customFormat="1" ht="24.9" customHeight="1" x14ac:dyDescent="0.25">
      <c r="A33" s="17">
        <v>25</v>
      </c>
      <c r="B33" s="19">
        <f>IF(I33="","",RANK(I33,$I$9:$I$48)+COUNTIF(I$9:I33,I33)-1)</f>
        <v>27</v>
      </c>
      <c r="C33" s="24">
        <v>99</v>
      </c>
      <c r="D33" s="25" t="s">
        <v>49</v>
      </c>
      <c r="E33" s="26"/>
      <c r="F33" s="24">
        <v>141</v>
      </c>
      <c r="G33" s="14" t="s">
        <v>54</v>
      </c>
      <c r="I33" s="16">
        <f t="shared" si="0"/>
        <v>141</v>
      </c>
      <c r="J33" s="20">
        <f t="shared" si="1"/>
        <v>141</v>
      </c>
    </row>
    <row r="34" spans="1:10" s="14" customFormat="1" ht="24.9" customHeight="1" x14ac:dyDescent="0.25">
      <c r="A34" s="17">
        <v>26</v>
      </c>
      <c r="B34" s="19">
        <f>IF(I34="","",RANK(I34,$I$9:$I$48)+COUNTIF(I$9:I34,I34)-1)</f>
        <v>29</v>
      </c>
      <c r="C34" s="24">
        <v>111</v>
      </c>
      <c r="D34" s="25" t="s">
        <v>50</v>
      </c>
      <c r="E34" s="26"/>
      <c r="F34" s="24">
        <v>136</v>
      </c>
      <c r="G34" s="14" t="s">
        <v>54</v>
      </c>
      <c r="I34" s="16">
        <f t="shared" si="0"/>
        <v>136</v>
      </c>
      <c r="J34" s="20">
        <f t="shared" si="1"/>
        <v>136</v>
      </c>
    </row>
    <row r="35" spans="1:10" s="14" customFormat="1" ht="24.9" customHeight="1" x14ac:dyDescent="0.25">
      <c r="A35" s="17">
        <v>27</v>
      </c>
      <c r="B35" s="19">
        <f>IF(I35="","",RANK(I35,$I$9:$I$48)+COUNTIF(I$9:I35,I35)-1)</f>
        <v>35</v>
      </c>
      <c r="C35" s="27">
        <v>116</v>
      </c>
      <c r="D35" s="25" t="s">
        <v>51</v>
      </c>
      <c r="E35" s="26"/>
      <c r="F35" s="24">
        <v>107</v>
      </c>
      <c r="G35" s="14" t="s">
        <v>54</v>
      </c>
      <c r="I35" s="16">
        <f t="shared" si="0"/>
        <v>107</v>
      </c>
      <c r="J35" s="20">
        <f t="shared" ref="J35:J48" si="2">IF(I35="","",I35*1)</f>
        <v>107</v>
      </c>
    </row>
    <row r="36" spans="1:10" s="14" customFormat="1" ht="24.9" customHeight="1" x14ac:dyDescent="0.25">
      <c r="A36" s="17">
        <v>28</v>
      </c>
      <c r="B36" s="19">
        <f>IF(I36="","",RANK(I36,$I$9:$I$48)+COUNTIF(I$9:I36,I36)-1)</f>
        <v>38</v>
      </c>
      <c r="C36" s="27">
        <v>112</v>
      </c>
      <c r="D36" s="25" t="s">
        <v>52</v>
      </c>
      <c r="E36" s="26"/>
      <c r="F36" s="24">
        <v>73</v>
      </c>
      <c r="G36" s="14" t="s">
        <v>54</v>
      </c>
      <c r="I36" s="16">
        <f t="shared" si="0"/>
        <v>73</v>
      </c>
      <c r="J36" s="20">
        <f t="shared" si="2"/>
        <v>73</v>
      </c>
    </row>
    <row r="37" spans="1:10" s="14" customFormat="1" ht="24.9" customHeight="1" x14ac:dyDescent="0.25">
      <c r="A37" s="17">
        <v>29</v>
      </c>
      <c r="B37" s="19">
        <f>IF(I37="","",RANK(I37,$I$9:$I$48)+COUNTIF(I$9:I37,I37)-1)</f>
        <v>39</v>
      </c>
      <c r="C37" s="27">
        <v>105</v>
      </c>
      <c r="D37" s="25" t="s">
        <v>53</v>
      </c>
      <c r="E37" s="26"/>
      <c r="F37" s="24">
        <v>58</v>
      </c>
      <c r="G37" s="14" t="s">
        <v>54</v>
      </c>
      <c r="I37" s="16">
        <f t="shared" si="0"/>
        <v>58</v>
      </c>
      <c r="J37" s="20">
        <f t="shared" si="2"/>
        <v>58</v>
      </c>
    </row>
    <row r="38" spans="1:10" s="14" customFormat="1" ht="24.9" customHeight="1" x14ac:dyDescent="0.25">
      <c r="A38" s="17">
        <v>30</v>
      </c>
      <c r="B38" s="19">
        <f>IF(I38="","",RANK(I38,$I$9:$I$48)+COUNTIF(I$9:I38,I38)-1)</f>
        <v>2</v>
      </c>
      <c r="C38" s="27">
        <v>65</v>
      </c>
      <c r="D38" s="25" t="s">
        <v>55</v>
      </c>
      <c r="E38" s="26"/>
      <c r="F38" s="24">
        <v>279</v>
      </c>
      <c r="G38" s="14" t="s">
        <v>65</v>
      </c>
      <c r="I38" s="16">
        <f t="shared" si="0"/>
        <v>279</v>
      </c>
      <c r="J38" s="20">
        <f t="shared" si="2"/>
        <v>279</v>
      </c>
    </row>
    <row r="39" spans="1:10" s="14" customFormat="1" ht="24.9" customHeight="1" x14ac:dyDescent="0.25">
      <c r="A39" s="17">
        <v>31</v>
      </c>
      <c r="B39" s="19">
        <f>IF(I39="","",RANK(I39,$I$9:$I$48)+COUNTIF(I$9:I39,I39)-1)</f>
        <v>5</v>
      </c>
      <c r="C39" s="27">
        <v>70</v>
      </c>
      <c r="D39" s="25" t="s">
        <v>56</v>
      </c>
      <c r="E39" s="26"/>
      <c r="F39" s="24">
        <v>242</v>
      </c>
      <c r="G39" s="14" t="s">
        <v>65</v>
      </c>
      <c r="I39" s="16">
        <f t="shared" si="0"/>
        <v>242</v>
      </c>
      <c r="J39" s="20">
        <f t="shared" si="2"/>
        <v>242</v>
      </c>
    </row>
    <row r="40" spans="1:10" s="14" customFormat="1" ht="24.9" customHeight="1" x14ac:dyDescent="0.25">
      <c r="A40" s="17">
        <v>32</v>
      </c>
      <c r="B40" s="19">
        <f>IF(I40="","",RANK(I40,$I$9:$I$48)+COUNTIF(I$9:I40,I40)-1)</f>
        <v>12</v>
      </c>
      <c r="C40" s="27">
        <v>199</v>
      </c>
      <c r="D40" s="25" t="s">
        <v>57</v>
      </c>
      <c r="E40" s="26"/>
      <c r="F40" s="24">
        <v>212</v>
      </c>
      <c r="G40" s="14" t="s">
        <v>65</v>
      </c>
      <c r="I40" s="16">
        <f t="shared" si="0"/>
        <v>212</v>
      </c>
      <c r="J40" s="20">
        <f t="shared" si="2"/>
        <v>212</v>
      </c>
    </row>
    <row r="41" spans="1:10" s="14" customFormat="1" ht="24.9" customHeight="1" x14ac:dyDescent="0.25">
      <c r="A41" s="17">
        <v>33</v>
      </c>
      <c r="B41" s="19">
        <f>IF(I41="","",RANK(I41,$I$9:$I$48)+COUNTIF(I$9:I41,I41)-1)</f>
        <v>17</v>
      </c>
      <c r="C41" s="27">
        <v>79</v>
      </c>
      <c r="D41" s="25" t="s">
        <v>58</v>
      </c>
      <c r="E41" s="26"/>
      <c r="F41" s="24">
        <v>177</v>
      </c>
      <c r="G41" s="14" t="s">
        <v>65</v>
      </c>
      <c r="I41" s="16">
        <f t="shared" ref="I41:I48" si="3">IF(F41=0,"",F41)</f>
        <v>177</v>
      </c>
      <c r="J41" s="20">
        <f t="shared" si="2"/>
        <v>177</v>
      </c>
    </row>
    <row r="42" spans="1:10" s="14" customFormat="1" ht="24.9" customHeight="1" x14ac:dyDescent="0.25">
      <c r="A42" s="17">
        <v>34</v>
      </c>
      <c r="B42" s="19">
        <f>IF(I42="","",RANK(I42,$I$9:$I$48)+COUNTIF(I$9:I42,I42)-1)</f>
        <v>18</v>
      </c>
      <c r="C42" s="27">
        <v>76</v>
      </c>
      <c r="D42" s="25" t="s">
        <v>59</v>
      </c>
      <c r="E42" s="26"/>
      <c r="F42" s="24">
        <v>173</v>
      </c>
      <c r="G42" s="14" t="s">
        <v>65</v>
      </c>
      <c r="I42" s="16">
        <f t="shared" si="3"/>
        <v>173</v>
      </c>
      <c r="J42" s="20">
        <f t="shared" si="2"/>
        <v>173</v>
      </c>
    </row>
    <row r="43" spans="1:10" s="14" customFormat="1" ht="24.9" customHeight="1" x14ac:dyDescent="0.25">
      <c r="A43" s="17">
        <v>35</v>
      </c>
      <c r="B43" s="19">
        <f>IF(I43="","",RANK(I43,$I$9:$I$48)+COUNTIF(I$9:I43,I43)-1)</f>
        <v>24</v>
      </c>
      <c r="C43" s="27">
        <v>82</v>
      </c>
      <c r="D43" s="25" t="s">
        <v>60</v>
      </c>
      <c r="E43" s="26"/>
      <c r="F43" s="24">
        <v>149</v>
      </c>
      <c r="G43" s="14" t="s">
        <v>65</v>
      </c>
      <c r="I43" s="16">
        <f t="shared" si="3"/>
        <v>149</v>
      </c>
      <c r="J43" s="20">
        <f t="shared" si="2"/>
        <v>149</v>
      </c>
    </row>
    <row r="44" spans="1:10" s="14" customFormat="1" ht="24.9" customHeight="1" x14ac:dyDescent="0.25">
      <c r="A44" s="17">
        <v>36</v>
      </c>
      <c r="B44" s="19">
        <f>IF(I44="","",RANK(I44,$I$9:$I$48)+COUNTIF(I$9:I44,I44)-1)</f>
        <v>30</v>
      </c>
      <c r="C44" s="27">
        <v>91</v>
      </c>
      <c r="D44" s="25" t="s">
        <v>61</v>
      </c>
      <c r="E44" s="26"/>
      <c r="F44" s="24">
        <v>126</v>
      </c>
      <c r="G44" s="14" t="s">
        <v>65</v>
      </c>
      <c r="I44" s="16">
        <f t="shared" si="3"/>
        <v>126</v>
      </c>
      <c r="J44" s="20">
        <f t="shared" si="2"/>
        <v>126</v>
      </c>
    </row>
    <row r="45" spans="1:10" s="14" customFormat="1" ht="24.9" customHeight="1" x14ac:dyDescent="0.25">
      <c r="A45" s="17">
        <v>37</v>
      </c>
      <c r="B45" s="19">
        <f>IF(I45="","",RANK(I45,$I$9:$I$48)+COUNTIF(I$9:I45,I45)-1)</f>
        <v>32</v>
      </c>
      <c r="C45" s="27">
        <v>81</v>
      </c>
      <c r="D45" s="25" t="s">
        <v>62</v>
      </c>
      <c r="E45" s="26"/>
      <c r="F45" s="24">
        <v>119</v>
      </c>
      <c r="G45" s="14" t="s">
        <v>65</v>
      </c>
      <c r="I45" s="16">
        <f t="shared" si="3"/>
        <v>119</v>
      </c>
      <c r="J45" s="20">
        <f t="shared" si="2"/>
        <v>119</v>
      </c>
    </row>
    <row r="46" spans="1:10" s="14" customFormat="1" ht="24.9" customHeight="1" x14ac:dyDescent="0.25">
      <c r="A46" s="17">
        <v>38</v>
      </c>
      <c r="B46" s="19">
        <f>IF(I46="","",RANK(I46,$I$9:$I$48)+COUNTIF(I$9:I46,I46)-1)</f>
        <v>34</v>
      </c>
      <c r="C46" s="27">
        <v>66</v>
      </c>
      <c r="D46" s="25" t="s">
        <v>63</v>
      </c>
      <c r="E46" s="26"/>
      <c r="F46" s="24">
        <v>108</v>
      </c>
      <c r="G46" s="14" t="s">
        <v>65</v>
      </c>
      <c r="I46" s="16">
        <f t="shared" si="3"/>
        <v>108</v>
      </c>
      <c r="J46" s="20">
        <f t="shared" si="2"/>
        <v>108</v>
      </c>
    </row>
    <row r="47" spans="1:10" s="14" customFormat="1" ht="24.9" customHeight="1" x14ac:dyDescent="0.25">
      <c r="A47" s="17">
        <v>39</v>
      </c>
      <c r="B47" s="19">
        <f>IF(I47="","",RANK(I47,$I$9:$I$48)+COUNTIF(I$9:I47,I47)-1)</f>
        <v>36</v>
      </c>
      <c r="C47" s="27">
        <v>74</v>
      </c>
      <c r="D47" s="25" t="s">
        <v>64</v>
      </c>
      <c r="E47" s="26"/>
      <c r="F47" s="24">
        <v>102</v>
      </c>
      <c r="G47" s="14" t="s">
        <v>65</v>
      </c>
      <c r="I47" s="16">
        <f t="shared" si="3"/>
        <v>102</v>
      </c>
      <c r="J47" s="20">
        <f t="shared" si="2"/>
        <v>102</v>
      </c>
    </row>
    <row r="48" spans="1:10" s="14" customFormat="1" ht="24.9" customHeight="1" x14ac:dyDescent="0.25">
      <c r="A48" s="17">
        <v>40</v>
      </c>
      <c r="B48" s="19" t="str">
        <f>IF(I48="","",RANK(I48,$I$9:$I$48)+COUNTIF(I$9:I48,I48)-1)</f>
        <v/>
      </c>
      <c r="C48" s="27"/>
      <c r="D48" s="25"/>
      <c r="E48" s="26"/>
      <c r="F48" s="24"/>
      <c r="I48" s="16" t="str">
        <f t="shared" si="3"/>
        <v/>
      </c>
      <c r="J48" s="20" t="str">
        <f t="shared" si="2"/>
        <v/>
      </c>
    </row>
    <row r="49" spans="1:6" s="18" customFormat="1" ht="24.9" customHeight="1" x14ac:dyDescent="0.25">
      <c r="A49" s="33" t="s">
        <v>10</v>
      </c>
      <c r="B49" s="33"/>
      <c r="D49" s="18" t="s">
        <v>2</v>
      </c>
      <c r="E49" s="18" t="s">
        <v>3</v>
      </c>
      <c r="F49" s="21" t="s">
        <v>11</v>
      </c>
    </row>
    <row r="50" spans="1:6" s="14" customFormat="1" ht="24.9" customHeight="1" x14ac:dyDescent="0.25"/>
    <row r="51" spans="1:6" s="14" customFormat="1" ht="24.9" customHeight="1" x14ac:dyDescent="0.25"/>
    <row r="52" spans="1:6" s="14" customFormat="1" ht="24.9" customHeight="1" x14ac:dyDescent="0.25"/>
    <row r="53" spans="1:6" s="14" customFormat="1" ht="24.9" customHeight="1" x14ac:dyDescent="0.25"/>
    <row r="54" spans="1:6" s="14" customFormat="1" ht="24.9" customHeight="1" x14ac:dyDescent="0.25"/>
    <row r="55" spans="1:6" s="14" customFormat="1" ht="24.9" customHeight="1" x14ac:dyDescent="0.25"/>
    <row r="56" spans="1:6" s="14" customFormat="1" ht="24.9" customHeight="1" x14ac:dyDescent="0.25"/>
    <row r="57" spans="1:6" s="14" customFormat="1" ht="24.9" customHeight="1" x14ac:dyDescent="0.25"/>
    <row r="58" spans="1:6" s="14" customFormat="1" ht="24.9" customHeight="1" x14ac:dyDescent="0.25"/>
    <row r="59" spans="1:6" s="14" customFormat="1" ht="24.9" customHeight="1" x14ac:dyDescent="0.25"/>
    <row r="60" spans="1:6" s="14" customFormat="1" ht="24.9" customHeight="1" x14ac:dyDescent="0.25"/>
    <row r="61" spans="1:6" s="14" customFormat="1" ht="24.9" customHeight="1" x14ac:dyDescent="0.25"/>
    <row r="62" spans="1:6" s="14" customFormat="1" ht="24.9" customHeight="1" x14ac:dyDescent="0.25"/>
    <row r="63" spans="1:6" s="14" customFormat="1" ht="24.9" customHeight="1" x14ac:dyDescent="0.25"/>
    <row r="64" spans="1:6" s="14" customFormat="1" ht="24.9" customHeight="1" x14ac:dyDescent="0.25"/>
    <row r="65" s="14" customFormat="1" ht="24.9" customHeight="1" x14ac:dyDescent="0.25"/>
    <row r="66" s="14" customFormat="1" ht="24.9" customHeight="1" x14ac:dyDescent="0.25"/>
    <row r="67" s="14" customFormat="1" ht="24.9" customHeight="1" x14ac:dyDescent="0.25"/>
    <row r="68" s="14" customFormat="1" ht="24.9" customHeight="1" x14ac:dyDescent="0.25"/>
    <row r="69" s="14" customFormat="1" ht="24.9" customHeight="1" x14ac:dyDescent="0.25"/>
    <row r="70" s="14" customFormat="1" ht="24.9" customHeight="1" x14ac:dyDescent="0.25"/>
    <row r="71" s="14" customFormat="1" ht="24.9" customHeight="1" x14ac:dyDescent="0.25"/>
    <row r="72" s="14" customFormat="1" ht="24.9" customHeight="1" x14ac:dyDescent="0.25"/>
    <row r="73" s="14" customFormat="1" ht="24.9" customHeight="1" x14ac:dyDescent="0.25"/>
    <row r="74" s="14" customFormat="1" ht="24.9" customHeight="1" x14ac:dyDescent="0.25"/>
    <row r="75" s="14" customFormat="1" ht="24.9" customHeight="1" x14ac:dyDescent="0.25"/>
    <row r="76" s="14" customFormat="1" ht="24.9" customHeight="1" x14ac:dyDescent="0.25"/>
    <row r="77" s="14" customFormat="1" ht="24.9" customHeight="1" x14ac:dyDescent="0.25"/>
    <row r="78" s="14" customFormat="1" ht="24.9" customHeight="1" x14ac:dyDescent="0.25"/>
    <row r="79" s="14" customFormat="1" ht="24.9" customHeight="1" x14ac:dyDescent="0.25"/>
  </sheetData>
  <mergeCells count="8">
    <mergeCell ref="H1:K3"/>
    <mergeCell ref="D8:E8"/>
    <mergeCell ref="A49:B49"/>
    <mergeCell ref="A1:F1"/>
    <mergeCell ref="A2:F2"/>
    <mergeCell ref="A3:F3"/>
    <mergeCell ref="A6:B6"/>
    <mergeCell ref="A5:C5"/>
  </mergeCells>
  <conditionalFormatting sqref="B9:B34 B35:C48">
    <cfRule type="cellIs" dxfId="5" priority="1" stopIfTrue="1" operator="equal">
      <formula>1</formula>
    </cfRule>
    <cfRule type="cellIs" dxfId="4" priority="2" stopIfTrue="1" operator="equal">
      <formula>2</formula>
    </cfRule>
    <cfRule type="cellIs" dxfId="3" priority="3" stopIfTrue="1" operator="equal">
      <formula>3</formula>
    </cfRule>
  </conditionalFormatting>
  <conditionalFormatting sqref="D9:F48">
    <cfRule type="cellIs" dxfId="2" priority="4" stopIfTrue="1" operator="equal">
      <formula>0</formula>
    </cfRule>
  </conditionalFormatting>
  <printOptions horizontalCentered="1"/>
  <pageMargins left="0.19685039370078741" right="0.19685039370078741" top="0.59055118110236227" bottom="0.19685039370078741" header="0.31496062992125984" footer="0.31496062992125984"/>
  <pageSetup paperSize="9" scale="80" orientation="portrait" r:id="rId1"/>
  <rowBreaks count="1" manualBreakCount="1">
    <brk id="33" max="5" man="1"/>
  </rowBreaks>
  <colBreaks count="1" manualBreakCount="1">
    <brk id="6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rgb="FFFFFF00"/>
  </sheetPr>
  <dimension ref="A1:F79"/>
  <sheetViews>
    <sheetView tabSelected="1" view="pageBreakPreview" topLeftCell="A2" zoomScale="70" zoomScaleNormal="80" zoomScaleSheetLayoutView="70" workbookViewId="0">
      <selection activeCell="B9" sqref="B9:B16"/>
    </sheetView>
  </sheetViews>
  <sheetFormatPr defaultColWidth="9.109375" defaultRowHeight="24.9" customHeight="1" x14ac:dyDescent="0.25"/>
  <cols>
    <col min="1" max="1" width="5.6640625" style="1" customWidth="1"/>
    <col min="2" max="2" width="13.33203125" style="1" customWidth="1"/>
    <col min="3" max="3" width="55.77734375" style="1" customWidth="1"/>
    <col min="4" max="4" width="23.77734375" style="1" customWidth="1"/>
    <col min="5" max="5" width="22.77734375" style="1" bestFit="1" customWidth="1"/>
    <col min="6" max="6" width="10.44140625" style="1" bestFit="1" customWidth="1"/>
    <col min="7" max="16384" width="9.109375" style="1"/>
  </cols>
  <sheetData>
    <row r="1" spans="1:6" ht="24.9" customHeight="1" x14ac:dyDescent="0.25">
      <c r="A1" s="39" t="str">
        <f>'toplam puanlar'!A1</f>
        <v>KKTC MİLLİ EĞİTİM BAKANLIĞI</v>
      </c>
      <c r="B1" s="39"/>
      <c r="C1" s="39"/>
      <c r="D1" s="39"/>
      <c r="E1" s="39"/>
      <c r="F1" s="37" t="s">
        <v>14</v>
      </c>
    </row>
    <row r="2" spans="1:6" ht="24.9" customHeight="1" x14ac:dyDescent="0.25">
      <c r="A2" s="40" t="str">
        <f>'toplam puanlar'!A2</f>
        <v xml:space="preserve">2023-2024 ÖĞRETİM YILI KÜÇÜKLER ATLETİZM </v>
      </c>
      <c r="B2" s="40"/>
      <c r="C2" s="40"/>
      <c r="D2" s="40"/>
      <c r="E2" s="40"/>
      <c r="F2" s="37"/>
    </row>
    <row r="3" spans="1:6" ht="24.9" customHeight="1" x14ac:dyDescent="0.25">
      <c r="A3" s="40" t="str">
        <f>'toplam puanlar'!A3</f>
        <v>GENEL SIRALAMA</v>
      </c>
      <c r="B3" s="40"/>
      <c r="C3" s="40"/>
      <c r="D3" s="40"/>
      <c r="E3" s="40"/>
      <c r="F3" s="37"/>
    </row>
    <row r="4" spans="1:6" s="2" customFormat="1" ht="24.9" customHeight="1" x14ac:dyDescent="0.25">
      <c r="F4" s="37"/>
    </row>
    <row r="5" spans="1:6" s="2" customFormat="1" ht="24.9" customHeight="1" x14ac:dyDescent="0.25">
      <c r="A5" s="41" t="s">
        <v>4</v>
      </c>
      <c r="B5" s="41"/>
      <c r="C5" s="4" t="str">
        <f>'toplam puanlar'!D5</f>
        <v>KÜÇÜK KIZ</v>
      </c>
      <c r="D5" s="3" t="s">
        <v>5</v>
      </c>
      <c r="E5" s="4" t="str">
        <f>'toplam puanlar'!F5</f>
        <v>ATATÜRK STADYUMU</v>
      </c>
      <c r="F5" s="37"/>
    </row>
    <row r="6" spans="1:6" s="2" customFormat="1" ht="24.9" customHeight="1" x14ac:dyDescent="0.25">
      <c r="A6" s="41"/>
      <c r="B6" s="41"/>
      <c r="C6" s="9"/>
      <c r="D6" s="3" t="s">
        <v>6</v>
      </c>
      <c r="E6" s="12">
        <f>'toplam puanlar'!F6</f>
        <v>45379</v>
      </c>
      <c r="F6" s="37"/>
    </row>
    <row r="7" spans="1:6" s="2" customFormat="1" ht="24.9" customHeight="1" x14ac:dyDescent="0.25">
      <c r="D7" s="3" t="s">
        <v>16</v>
      </c>
      <c r="E7" s="11">
        <f ca="1">NOW()</f>
        <v>45388.486209490744</v>
      </c>
      <c r="F7" s="37"/>
    </row>
    <row r="8" spans="1:6" s="6" customFormat="1" ht="24.9" customHeight="1" x14ac:dyDescent="0.25">
      <c r="A8" s="5" t="s">
        <v>1</v>
      </c>
      <c r="B8" s="5" t="s">
        <v>7</v>
      </c>
      <c r="C8" s="5" t="s">
        <v>8</v>
      </c>
      <c r="D8" s="5" t="s">
        <v>46</v>
      </c>
      <c r="E8" s="5" t="s">
        <v>9</v>
      </c>
      <c r="F8" s="10" t="s">
        <v>15</v>
      </c>
    </row>
    <row r="9" spans="1:6" s="2" customFormat="1" ht="24.9" customHeight="1" x14ac:dyDescent="0.25">
      <c r="A9" s="5">
        <v>1</v>
      </c>
      <c r="B9" s="5">
        <f>IF(ISERROR(VLOOKUP(F9,'toplam puanlar'!$B$9:$G$48,2,FALSE)),0,(VLOOKUP(F9,'toplam puanlar'!$B$9:$G$48,2,FALSE)))</f>
        <v>78</v>
      </c>
      <c r="C9" s="28" t="str">
        <f>IF(ISERROR(VLOOKUP(F9,'toplam puanlar'!$B$9:$G$48,3,FALSE)),0,(VLOOKUP(F9,'toplam puanlar'!$B$9:$G$48,3,FALSE)))</f>
        <v>NECAT BRITISH İLKOKULU (LEFKOŞA)</v>
      </c>
      <c r="D9" s="5" t="str">
        <f>IF(ISERROR(VLOOKUP(F9,'toplam puanlar'!$B$9:$G$48,6,FALSE)),0,(VLOOKUP(F9,'toplam puanlar'!$B$9:$G$48,6,FALSE)))</f>
        <v>LEFKOŞA</v>
      </c>
      <c r="E9" s="29">
        <f>IF(ISERROR(VLOOKUP(F9,'toplam puanlar'!$B$9:$G$48,5,FALSE)),0,(VLOOKUP(F9,'toplam puanlar'!$B$9:$G$48,5,FALSE)))</f>
        <v>280</v>
      </c>
      <c r="F9" s="7">
        <v>1</v>
      </c>
    </row>
    <row r="10" spans="1:6" s="2" customFormat="1" ht="24.9" customHeight="1" x14ac:dyDescent="0.25">
      <c r="A10" s="5">
        <v>2</v>
      </c>
      <c r="B10" s="5">
        <f>IF(ISERROR(VLOOKUP(F10,'toplam puanlar'!$B$9:$G$48,2,FALSE)),0,(VLOOKUP(F10,'toplam puanlar'!$B$9:$G$48,2,FALSE)))</f>
        <v>65</v>
      </c>
      <c r="C10" s="28" t="str">
        <f>IF(ISERROR(VLOOKUP(F10,'toplam puanlar'!$B$9:$G$48,3,FALSE)),0,(VLOOKUP(F10,'toplam puanlar'!$B$9:$G$48,3,FALSE)))</f>
        <v>23 NİSAN İLKOKULU</v>
      </c>
      <c r="D10" s="5" t="str">
        <f>IF(ISERROR(VLOOKUP(F10,'toplam puanlar'!$B$9:$G$48,6,FALSE)),0,(VLOOKUP(F10,'toplam puanlar'!$B$9:$G$48,6,FALSE)))</f>
        <v>GİRNE</v>
      </c>
      <c r="E10" s="29">
        <f>IF(ISERROR(VLOOKUP(F10,'toplam puanlar'!$B$9:$G$48,5,FALSE)),0,(VLOOKUP(F10,'toplam puanlar'!$B$9:$G$48,5,FALSE)))</f>
        <v>279</v>
      </c>
      <c r="F10" s="7">
        <v>2</v>
      </c>
    </row>
    <row r="11" spans="1:6" s="2" customFormat="1" ht="24.9" customHeight="1" x14ac:dyDescent="0.25">
      <c r="A11" s="5">
        <v>4</v>
      </c>
      <c r="B11" s="5">
        <f>IF(ISERROR(VLOOKUP(F11,'toplam puanlar'!$B$9:$G$48,2,FALSE)),0,(VLOOKUP(F11,'toplam puanlar'!$B$9:$G$48,2,FALSE)))</f>
        <v>97</v>
      </c>
      <c r="C11" s="28" t="str">
        <f>IF(ISERROR(VLOOKUP(F11,'toplam puanlar'!$B$9:$G$48,3,FALSE)),0,(VLOOKUP(F11,'toplam puanlar'!$B$9:$G$48,3,FALSE)))</f>
        <v>ŞHT. HÜSEYİN AKİL İLKOKULU</v>
      </c>
      <c r="D11" s="5" t="str">
        <f>IF(ISERROR(VLOOKUP(F11,'toplam puanlar'!$B$9:$G$48,6,FALSE)),0,(VLOOKUP(F11,'toplam puanlar'!$B$9:$G$48,6,FALSE)))</f>
        <v>GAZİMAĞUSA B</v>
      </c>
      <c r="E11" s="29">
        <f>IF(ISERROR(VLOOKUP(F11,'toplam puanlar'!$B$9:$G$48,5,FALSE)),0,(VLOOKUP(F11,'toplam puanlar'!$B$9:$G$48,5,FALSE)))</f>
        <v>260</v>
      </c>
      <c r="F11" s="7">
        <v>3</v>
      </c>
    </row>
    <row r="12" spans="1:6" s="2" customFormat="1" ht="24.9" customHeight="1" x14ac:dyDescent="0.25">
      <c r="A12" s="5">
        <v>3</v>
      </c>
      <c r="B12" s="5">
        <f>IF(ISERROR(VLOOKUP(F12,'toplam puanlar'!$B$9:$G$48,2,FALSE)),0,(VLOOKUP(F12,'toplam puanlar'!$B$9:$G$48,2,FALSE)))</f>
        <v>38</v>
      </c>
      <c r="C12" s="28" t="str">
        <f>IF(ISERROR(VLOOKUP(F12,'toplam puanlar'!$B$9:$G$48,3,FALSE)),0,(VLOOKUP(F12,'toplam puanlar'!$B$9:$G$48,3,FALSE)))</f>
        <v>POLATPAŞA İLKOKULU</v>
      </c>
      <c r="D12" s="5" t="str">
        <f>IF(ISERROR(VLOOKUP(F12,'toplam puanlar'!$B$9:$G$48,6,FALSE)),0,(VLOOKUP(F12,'toplam puanlar'!$B$9:$G$48,6,FALSE)))</f>
        <v>GAZİMAĞUSA B</v>
      </c>
      <c r="E12" s="29">
        <f>IF(ISERROR(VLOOKUP(F12,'toplam puanlar'!$B$9:$G$48,5,FALSE)),0,(VLOOKUP(F12,'toplam puanlar'!$B$9:$G$48,5,FALSE)))</f>
        <v>252</v>
      </c>
      <c r="F12" s="7">
        <v>4</v>
      </c>
    </row>
    <row r="13" spans="1:6" s="2" customFormat="1" ht="24.9" customHeight="1" x14ac:dyDescent="0.25">
      <c r="A13" s="5">
        <v>5</v>
      </c>
      <c r="B13" s="5">
        <f>IF(ISERROR(VLOOKUP(F13,'toplam puanlar'!$B$9:$G$48,2,FALSE)),0,(VLOOKUP(F13,'toplam puanlar'!$B$9:$G$48,2,FALSE)))</f>
        <v>70</v>
      </c>
      <c r="C13" s="28" t="str">
        <f>IF(ISERROR(VLOOKUP(F13,'toplam puanlar'!$B$9:$G$48,3,FALSE)),0,(VLOOKUP(F13,'toplam puanlar'!$B$9:$G$48,3,FALSE)))</f>
        <v>ALSANCAK İLKOKULU</v>
      </c>
      <c r="D13" s="5" t="str">
        <f>IF(ISERROR(VLOOKUP(F13,'toplam puanlar'!$B$9:$G$48,6,FALSE)),0,(VLOOKUP(F13,'toplam puanlar'!$B$9:$G$48,6,FALSE)))</f>
        <v>GİRNE</v>
      </c>
      <c r="E13" s="29">
        <f>IF(ISERROR(VLOOKUP(F13,'toplam puanlar'!$B$9:$G$48,5,FALSE)),0,(VLOOKUP(F13,'toplam puanlar'!$B$9:$G$48,5,FALSE)))</f>
        <v>242</v>
      </c>
      <c r="F13" s="7">
        <v>5</v>
      </c>
    </row>
    <row r="14" spans="1:6" s="2" customFormat="1" ht="24.9" customHeight="1" x14ac:dyDescent="0.25">
      <c r="A14" s="5">
        <v>6</v>
      </c>
      <c r="B14" s="5">
        <f>IF(ISERROR(VLOOKUP(F14,'toplam puanlar'!$B$9:$G$48,2,FALSE)),0,(VLOOKUP(F14,'toplam puanlar'!$B$9:$G$48,2,FALSE)))</f>
        <v>27</v>
      </c>
      <c r="C14" s="28" t="str">
        <f>IF(ISERROR(VLOOKUP(F14,'toplam puanlar'!$B$9:$G$48,3,FALSE)),0,(VLOOKUP(F14,'toplam puanlar'!$B$9:$G$48,3,FALSE)))</f>
        <v xml:space="preserve">LEVENT PRIMARY İLKOKULU </v>
      </c>
      <c r="D14" s="5" t="str">
        <f>IF(ISERROR(VLOOKUP(F14,'toplam puanlar'!$B$9:$G$48,6,FALSE)),0,(VLOOKUP(F14,'toplam puanlar'!$B$9:$G$48,6,FALSE)))</f>
        <v>LEFKOŞA</v>
      </c>
      <c r="E14" s="29">
        <f>IF(ISERROR(VLOOKUP(F14,'toplam puanlar'!$B$9:$G$48,5,FALSE)),0,(VLOOKUP(F14,'toplam puanlar'!$B$9:$G$48,5,FALSE)))</f>
        <v>236</v>
      </c>
      <c r="F14" s="7">
        <v>6</v>
      </c>
    </row>
    <row r="15" spans="1:6" s="2" customFormat="1" ht="24.9" customHeight="1" x14ac:dyDescent="0.25">
      <c r="A15" s="5">
        <v>7</v>
      </c>
      <c r="B15" s="5">
        <f>IF(ISERROR(VLOOKUP(F15,'toplam puanlar'!$B$9:$G$48,2,FALSE)),0,(VLOOKUP(F15,'toplam puanlar'!$B$9:$G$48,2,FALSE)))</f>
        <v>26</v>
      </c>
      <c r="C15" s="28" t="str">
        <f>IF(ISERROR(VLOOKUP(F15,'toplam puanlar'!$B$9:$G$48,3,FALSE)),0,(VLOOKUP(F15,'toplam puanlar'!$B$9:$G$48,3,FALSE)))</f>
        <v>YAKIN DOĞU İLKOKULU</v>
      </c>
      <c r="D15" s="5" t="str">
        <f>IF(ISERROR(VLOOKUP(F15,'toplam puanlar'!$B$9:$G$48,6,FALSE)),0,(VLOOKUP(F15,'toplam puanlar'!$B$9:$G$48,6,FALSE)))</f>
        <v>LEFKOŞA</v>
      </c>
      <c r="E15" s="29">
        <f>IF(ISERROR(VLOOKUP(F15,'toplam puanlar'!$B$9:$G$48,5,FALSE)),0,(VLOOKUP(F15,'toplam puanlar'!$B$9:$G$48,5,FALSE)))</f>
        <v>226</v>
      </c>
      <c r="F15" s="7">
        <v>7</v>
      </c>
    </row>
    <row r="16" spans="1:6" s="2" customFormat="1" ht="24.9" customHeight="1" x14ac:dyDescent="0.25">
      <c r="A16" s="5">
        <v>8</v>
      </c>
      <c r="B16" s="5">
        <f>IF(ISERROR(VLOOKUP(F16,'toplam puanlar'!$B$9:$G$48,2,FALSE)),0,(VLOOKUP(F16,'toplam puanlar'!$B$9:$G$48,2,FALSE)))</f>
        <v>11</v>
      </c>
      <c r="C16" s="28" t="str">
        <f>IF(ISERROR(VLOOKUP(F16,'toplam puanlar'!$B$9:$G$48,3,FALSE)),0,(VLOOKUP(F16,'toplam puanlar'!$B$9:$G$48,3,FALSE)))</f>
        <v xml:space="preserve">9 EYLÜL İLKOKULU </v>
      </c>
      <c r="D16" s="5" t="str">
        <f>IF(ISERROR(VLOOKUP(F16,'toplam puanlar'!$B$9:$G$48,6,FALSE)),0,(VLOOKUP(F16,'toplam puanlar'!$B$9:$G$48,6,FALSE)))</f>
        <v>LEFKOŞA</v>
      </c>
      <c r="E16" s="29">
        <f>IF(ISERROR(VLOOKUP(F16,'toplam puanlar'!$B$9:$G$48,5,FALSE)),0,(VLOOKUP(F16,'toplam puanlar'!$B$9:$G$48,5,FALSE)))</f>
        <v>222</v>
      </c>
      <c r="F16" s="7">
        <v>8</v>
      </c>
    </row>
    <row r="17" spans="1:6" s="2" customFormat="1" ht="24.9" customHeight="1" x14ac:dyDescent="0.25">
      <c r="A17" s="5">
        <v>9</v>
      </c>
      <c r="B17" s="5">
        <f>IF(ISERROR(VLOOKUP(F17,'toplam puanlar'!$B$9:$G$48,2,FALSE)),0,(VLOOKUP(F17,'toplam puanlar'!$B$9:$G$48,2,FALSE)))</f>
        <v>64</v>
      </c>
      <c r="C17" s="28" t="str">
        <f>IF(ISERROR(VLOOKUP(F17,'toplam puanlar'!$B$9:$G$48,3,FALSE)),0,(VLOOKUP(F17,'toplam puanlar'!$B$9:$G$48,3,FALSE)))</f>
        <v>YENİBOĞAZİÇİ İLKOKULU</v>
      </c>
      <c r="D17" s="5" t="str">
        <f>IF(ISERROR(VLOOKUP(F17,'toplam puanlar'!$B$9:$G$48,6,FALSE)),0,(VLOOKUP(F17,'toplam puanlar'!$B$9:$G$48,6,FALSE)))</f>
        <v>GAZİMAĞUSA A</v>
      </c>
      <c r="E17" s="29">
        <f>IF(ISERROR(VLOOKUP(F17,'toplam puanlar'!$B$9:$G$48,5,FALSE)),0,(VLOOKUP(F17,'toplam puanlar'!$B$9:$G$48,5,FALSE)))</f>
        <v>219</v>
      </c>
      <c r="F17" s="7">
        <v>9</v>
      </c>
    </row>
    <row r="18" spans="1:6" s="2" customFormat="1" ht="24.9" customHeight="1" x14ac:dyDescent="0.25">
      <c r="A18" s="5">
        <v>10</v>
      </c>
      <c r="B18" s="5">
        <f>IF(ISERROR(VLOOKUP(F18,'toplam puanlar'!$B$9:$G$48,2,FALSE)),0,(VLOOKUP(F18,'toplam puanlar'!$B$9:$G$48,2,FALSE)))</f>
        <v>36</v>
      </c>
      <c r="C18" s="28" t="str">
        <f>IF(ISERROR(VLOOKUP(F18,'toplam puanlar'!$B$9:$G$48,3,FALSE)),0,(VLOOKUP(F18,'toplam puanlar'!$B$9:$G$48,3,FALSE)))</f>
        <v>ALASYA İLKOKULU</v>
      </c>
      <c r="D18" s="5" t="str">
        <f>IF(ISERROR(VLOOKUP(F18,'toplam puanlar'!$B$9:$G$48,6,FALSE)),0,(VLOOKUP(F18,'toplam puanlar'!$B$9:$G$48,6,FALSE)))</f>
        <v>GAZİMAĞUSA B</v>
      </c>
      <c r="E18" s="29">
        <f>IF(ISERROR(VLOOKUP(F18,'toplam puanlar'!$B$9:$G$48,5,FALSE)),0,(VLOOKUP(F18,'toplam puanlar'!$B$9:$G$48,5,FALSE)))</f>
        <v>219</v>
      </c>
      <c r="F18" s="7">
        <v>10</v>
      </c>
    </row>
    <row r="19" spans="1:6" s="2" customFormat="1" ht="24.9" customHeight="1" x14ac:dyDescent="0.25">
      <c r="A19" s="5">
        <v>11</v>
      </c>
      <c r="B19" s="5">
        <f>IF(ISERROR(VLOOKUP(F19,'toplam puanlar'!$B$9:$G$48,2,FALSE)),0,(VLOOKUP(F19,'toplam puanlar'!$B$9:$G$48,2,FALSE)))</f>
        <v>88</v>
      </c>
      <c r="C19" s="28" t="str">
        <f>IF(ISERROR(VLOOKUP(F19,'toplam puanlar'!$B$9:$G$48,3,FALSE)),0,(VLOOKUP(F19,'toplam puanlar'!$B$9:$G$48,3,FALSE)))</f>
        <v>DR. SUAT GÜNSEL DEVLET İLKOKULU (LEFKOŞA)</v>
      </c>
      <c r="D19" s="5" t="str">
        <f>IF(ISERROR(VLOOKUP(F19,'toplam puanlar'!$B$9:$G$48,6,FALSE)),0,(VLOOKUP(F19,'toplam puanlar'!$B$9:$G$48,6,FALSE)))</f>
        <v>LEFKOŞA</v>
      </c>
      <c r="E19" s="29">
        <f>IF(ISERROR(VLOOKUP(F19,'toplam puanlar'!$B$9:$G$48,5,FALSE)),0,(VLOOKUP(F19,'toplam puanlar'!$B$9:$G$48,5,FALSE)))</f>
        <v>217</v>
      </c>
      <c r="F19" s="7">
        <v>11</v>
      </c>
    </row>
    <row r="20" spans="1:6" s="2" customFormat="1" ht="24.9" customHeight="1" x14ac:dyDescent="0.25">
      <c r="A20" s="5">
        <v>12</v>
      </c>
      <c r="B20" s="5">
        <f>IF(ISERROR(VLOOKUP(F20,'toplam puanlar'!$B$9:$G$48,2,FALSE)),0,(VLOOKUP(F20,'toplam puanlar'!$B$9:$G$48,2,FALSE)))</f>
        <v>199</v>
      </c>
      <c r="C20" s="28" t="str">
        <f>IF(ISERROR(VLOOKUP(F20,'toplam puanlar'!$B$9:$G$48,3,FALSE)),0,(VLOOKUP(F20,'toplam puanlar'!$B$9:$G$48,3,FALSE)))</f>
        <v>GİRNE AMERİKAN  İLKOKULU</v>
      </c>
      <c r="D20" s="5" t="str">
        <f>IF(ISERROR(VLOOKUP(F20,'toplam puanlar'!$B$9:$G$48,6,FALSE)),0,(VLOOKUP(F20,'toplam puanlar'!$B$9:$G$48,6,FALSE)))</f>
        <v>GİRNE</v>
      </c>
      <c r="E20" s="29">
        <f>IF(ISERROR(VLOOKUP(F20,'toplam puanlar'!$B$9:$G$48,5,FALSE)),0,(VLOOKUP(F20,'toplam puanlar'!$B$9:$G$48,5,FALSE)))</f>
        <v>212</v>
      </c>
      <c r="F20" s="7">
        <v>12</v>
      </c>
    </row>
    <row r="21" spans="1:6" s="2" customFormat="1" ht="24.9" customHeight="1" x14ac:dyDescent="0.25">
      <c r="A21" s="5">
        <v>13</v>
      </c>
      <c r="B21" s="5">
        <f>IF(ISERROR(VLOOKUP(F21,'toplam puanlar'!$B$9:$G$48,2,FALSE)),0,(VLOOKUP(F21,'toplam puanlar'!$B$9:$G$48,2,FALSE)))</f>
        <v>108</v>
      </c>
      <c r="C21" s="28" t="str">
        <f>IF(ISERROR(VLOOKUP(F21,'toplam puanlar'!$B$9:$G$48,3,FALSE)),0,(VLOOKUP(F21,'toplam puanlar'!$B$9:$G$48,3,FALSE)))</f>
        <v>GÜZELYURT ÖZGÜRLÜK İLKOKULU</v>
      </c>
      <c r="D21" s="5" t="str">
        <f>IF(ISERROR(VLOOKUP(F21,'toplam puanlar'!$B$9:$G$48,6,FALSE)),0,(VLOOKUP(F21,'toplam puanlar'!$B$9:$G$48,6,FALSE)))</f>
        <v>GÜZELYURT</v>
      </c>
      <c r="E21" s="29">
        <f>IF(ISERROR(VLOOKUP(F21,'toplam puanlar'!$B$9:$G$48,5,FALSE)),0,(VLOOKUP(F21,'toplam puanlar'!$B$9:$G$48,5,FALSE)))</f>
        <v>209</v>
      </c>
      <c r="F21" s="7">
        <v>13</v>
      </c>
    </row>
    <row r="22" spans="1:6" s="2" customFormat="1" ht="24.9" customHeight="1" x14ac:dyDescent="0.25">
      <c r="A22" s="5">
        <v>14</v>
      </c>
      <c r="B22" s="5">
        <f>IF(ISERROR(VLOOKUP(F22,'toplam puanlar'!$B$9:$G$48,2,FALSE)),0,(VLOOKUP(F22,'toplam puanlar'!$B$9:$G$48,2,FALSE)))</f>
        <v>176</v>
      </c>
      <c r="C22" s="28" t="str">
        <f>IF(ISERROR(VLOOKUP(F22,'toplam puanlar'!$B$9:$G$48,3,FALSE)),0,(VLOOKUP(F22,'toplam puanlar'!$B$9:$G$48,3,FALSE)))</f>
        <v>ALANİÇİ İLKOKULU</v>
      </c>
      <c r="D22" s="5" t="str">
        <f>IF(ISERROR(VLOOKUP(F22,'toplam puanlar'!$B$9:$G$48,6,FALSE)),0,(VLOOKUP(F22,'toplam puanlar'!$B$9:$G$48,6,FALSE)))</f>
        <v>GAZİMAĞUSA B</v>
      </c>
      <c r="E22" s="29">
        <f>IF(ISERROR(VLOOKUP(F22,'toplam puanlar'!$B$9:$G$48,5,FALSE)),0,(VLOOKUP(F22,'toplam puanlar'!$B$9:$G$48,5,FALSE)))</f>
        <v>207</v>
      </c>
      <c r="F22" s="7">
        <v>14</v>
      </c>
    </row>
    <row r="23" spans="1:6" s="2" customFormat="1" ht="24.9" customHeight="1" x14ac:dyDescent="0.25">
      <c r="A23" s="5">
        <v>15</v>
      </c>
      <c r="B23" s="5">
        <f>IF(ISERROR(VLOOKUP(F23,'toplam puanlar'!$B$9:$G$48,2,FALSE)),0,(VLOOKUP(F23,'toplam puanlar'!$B$9:$G$48,2,FALSE)))</f>
        <v>121</v>
      </c>
      <c r="C23" s="28" t="str">
        <f>IF(ISERROR(VLOOKUP(F23,'toplam puanlar'!$B$9:$G$48,3,FALSE)),0,(VLOOKUP(F23,'toplam puanlar'!$B$9:$G$48,3,FALSE)))</f>
        <v>MUSTAFA KEMAL İLKOKULU</v>
      </c>
      <c r="D23" s="5" t="str">
        <f>IF(ISERROR(VLOOKUP(F23,'toplam puanlar'!$B$9:$G$48,6,FALSE)),0,(VLOOKUP(F23,'toplam puanlar'!$B$9:$G$48,6,FALSE)))</f>
        <v>GAZİMAĞUSA A</v>
      </c>
      <c r="E23" s="29">
        <f>IF(ISERROR(VLOOKUP(F23,'toplam puanlar'!$B$9:$G$48,5,FALSE)),0,(VLOOKUP(F23,'toplam puanlar'!$B$9:$G$48,5,FALSE)))</f>
        <v>201</v>
      </c>
      <c r="F23" s="7">
        <v>15</v>
      </c>
    </row>
    <row r="24" spans="1:6" s="2" customFormat="1" ht="24.9" customHeight="1" x14ac:dyDescent="0.25">
      <c r="A24" s="5">
        <v>16</v>
      </c>
      <c r="B24" s="5">
        <f>IF(ISERROR(VLOOKUP(F24,'toplam puanlar'!$B$9:$G$48,2,FALSE)),0,(VLOOKUP(F24,'toplam puanlar'!$B$9:$G$48,2,FALSE)))</f>
        <v>109</v>
      </c>
      <c r="C24" s="28" t="str">
        <f>IF(ISERROR(VLOOKUP(F24,'toplam puanlar'!$B$9:$G$48,3,FALSE)),0,(VLOOKUP(F24,'toplam puanlar'!$B$9:$G$48,3,FALSE)))</f>
        <v>KURTULUŞ İLKOKULU</v>
      </c>
      <c r="D24" s="5" t="str">
        <f>IF(ISERROR(VLOOKUP(F24,'toplam puanlar'!$B$9:$G$48,6,FALSE)),0,(VLOOKUP(F24,'toplam puanlar'!$B$9:$G$48,6,FALSE)))</f>
        <v>GÜZELYURT</v>
      </c>
      <c r="E24" s="29">
        <f>IF(ISERROR(VLOOKUP(F24,'toplam puanlar'!$B$9:$G$48,5,FALSE)),0,(VLOOKUP(F24,'toplam puanlar'!$B$9:$G$48,5,FALSE)))</f>
        <v>188</v>
      </c>
      <c r="F24" s="7">
        <v>16</v>
      </c>
    </row>
    <row r="25" spans="1:6" s="2" customFormat="1" ht="24.9" customHeight="1" x14ac:dyDescent="0.25">
      <c r="A25" s="5">
        <v>17</v>
      </c>
      <c r="B25" s="5">
        <f>IF(ISERROR(VLOOKUP(F25,'toplam puanlar'!$B$9:$G$48,2,FALSE)),0,(VLOOKUP(F25,'toplam puanlar'!$B$9:$G$48,2,FALSE)))</f>
        <v>79</v>
      </c>
      <c r="C25" s="28" t="str">
        <f>IF(ISERROR(VLOOKUP(F25,'toplam puanlar'!$B$9:$G$48,3,FALSE)),0,(VLOOKUP(F25,'toplam puanlar'!$B$9:$G$48,3,FALSE)))</f>
        <v>NECAT BRITISH İLKOKULU (ALSANCAK)</v>
      </c>
      <c r="D25" s="5" t="str">
        <f>IF(ISERROR(VLOOKUP(F25,'toplam puanlar'!$B$9:$G$48,6,FALSE)),0,(VLOOKUP(F25,'toplam puanlar'!$B$9:$G$48,6,FALSE)))</f>
        <v>GİRNE</v>
      </c>
      <c r="E25" s="29">
        <f>IF(ISERROR(VLOOKUP(F25,'toplam puanlar'!$B$9:$G$48,5,FALSE)),0,(VLOOKUP(F25,'toplam puanlar'!$B$9:$G$48,5,FALSE)))</f>
        <v>177</v>
      </c>
      <c r="F25" s="7">
        <v>17</v>
      </c>
    </row>
    <row r="26" spans="1:6" s="2" customFormat="1" ht="24.9" customHeight="1" x14ac:dyDescent="0.25">
      <c r="A26" s="5">
        <v>18</v>
      </c>
      <c r="B26" s="5">
        <f>IF(ISERROR(VLOOKUP(F26,'toplam puanlar'!$B$9:$G$48,2,FALSE)),0,(VLOOKUP(F26,'toplam puanlar'!$B$9:$G$48,2,FALSE)))</f>
        <v>76</v>
      </c>
      <c r="C26" s="28" t="str">
        <f>IF(ISERROR(VLOOKUP(F26,'toplam puanlar'!$B$9:$G$48,3,FALSE)),0,(VLOOKUP(F26,'toplam puanlar'!$B$9:$G$48,3,FALSE)))</f>
        <v>DİKMEN İLKOKULU</v>
      </c>
      <c r="D26" s="5" t="str">
        <f>IF(ISERROR(VLOOKUP(F26,'toplam puanlar'!$B$9:$G$48,6,FALSE)),0,(VLOOKUP(F26,'toplam puanlar'!$B$9:$G$48,6,FALSE)))</f>
        <v>GİRNE</v>
      </c>
      <c r="E26" s="29">
        <f>IF(ISERROR(VLOOKUP(F26,'toplam puanlar'!$B$9:$G$48,5,FALSE)),0,(VLOOKUP(F26,'toplam puanlar'!$B$9:$G$48,5,FALSE)))</f>
        <v>173</v>
      </c>
      <c r="F26" s="7">
        <v>18</v>
      </c>
    </row>
    <row r="27" spans="1:6" s="2" customFormat="1" ht="24.9" customHeight="1" x14ac:dyDescent="0.25">
      <c r="A27" s="5">
        <v>19</v>
      </c>
      <c r="B27" s="5">
        <f>IF(ISERROR(VLOOKUP(F27,'toplam puanlar'!$B$9:$G$48,2,FALSE)),0,(VLOOKUP(F27,'toplam puanlar'!$B$9:$G$48,2,FALSE)))</f>
        <v>119</v>
      </c>
      <c r="C27" s="28" t="str">
        <f>IF(ISERROR(VLOOKUP(F27,'toplam puanlar'!$B$9:$G$48,3,FALSE)),0,(VLOOKUP(F27,'toplam puanlar'!$B$9:$G$48,3,FALSE)))</f>
        <v>ŞHT. İLKER KARTER İLKOKULU</v>
      </c>
      <c r="D27" s="5" t="str">
        <f>IF(ISERROR(VLOOKUP(F27,'toplam puanlar'!$B$9:$G$48,6,FALSE)),0,(VLOOKUP(F27,'toplam puanlar'!$B$9:$G$48,6,FALSE)))</f>
        <v>GAZİMAĞUSA A</v>
      </c>
      <c r="E27" s="29">
        <f>IF(ISERROR(VLOOKUP(F27,'toplam puanlar'!$B$9:$G$48,5,FALSE)),0,(VLOOKUP(F27,'toplam puanlar'!$B$9:$G$48,5,FALSE)))</f>
        <v>160</v>
      </c>
      <c r="F27" s="7">
        <v>19</v>
      </c>
    </row>
    <row r="28" spans="1:6" s="2" customFormat="1" ht="24.9" customHeight="1" x14ac:dyDescent="0.25">
      <c r="A28" s="5">
        <v>20</v>
      </c>
      <c r="B28" s="5">
        <f>IF(ISERROR(VLOOKUP(F28,'toplam puanlar'!$B$9:$G$48,2,FALSE)),0,(VLOOKUP(F28,'toplam puanlar'!$B$9:$G$48,2,FALSE)))</f>
        <v>94</v>
      </c>
      <c r="C28" s="28" t="str">
        <f>IF(ISERROR(VLOOKUP(F28,'toplam puanlar'!$B$9:$G$48,3,FALSE)),0,(VLOOKUP(F28,'toplam puanlar'!$B$9:$G$48,3,FALSE)))</f>
        <v>NEO KIDS MEKTEBİM İLKOKULU</v>
      </c>
      <c r="D28" s="5" t="str">
        <f>IF(ISERROR(VLOOKUP(F28,'toplam puanlar'!$B$9:$G$48,6,FALSE)),0,(VLOOKUP(F28,'toplam puanlar'!$B$9:$G$48,6,FALSE)))</f>
        <v>GAZİMAĞUSA B</v>
      </c>
      <c r="E28" s="29">
        <f>IF(ISERROR(VLOOKUP(F28,'toplam puanlar'!$B$9:$G$48,5,FALSE)),0,(VLOOKUP(F28,'toplam puanlar'!$B$9:$G$48,5,FALSE)))</f>
        <v>160</v>
      </c>
      <c r="F28" s="7">
        <v>20</v>
      </c>
    </row>
    <row r="29" spans="1:6" s="2" customFormat="1" ht="24.9" customHeight="1" x14ac:dyDescent="0.25">
      <c r="A29" s="5">
        <v>21</v>
      </c>
      <c r="B29" s="5">
        <f>IF(ISERROR(VLOOKUP(F29,'toplam puanlar'!$B$9:$G$48,2,FALSE)),0,(VLOOKUP(F29,'toplam puanlar'!$B$9:$G$48,2,FALSE)))</f>
        <v>41</v>
      </c>
      <c r="C29" s="28" t="str">
        <f>IF(ISERROR(VLOOKUP(F29,'toplam puanlar'!$B$9:$G$48,3,FALSE)),0,(VLOOKUP(F29,'toplam puanlar'!$B$9:$G$48,3,FALSE)))</f>
        <v>ŞHT. OSMAN AHMET İLKOKULU</v>
      </c>
      <c r="D29" s="5" t="str">
        <f>IF(ISERROR(VLOOKUP(F29,'toplam puanlar'!$B$9:$G$48,6,FALSE)),0,(VLOOKUP(F29,'toplam puanlar'!$B$9:$G$48,6,FALSE)))</f>
        <v>GAZİMAĞUSA B</v>
      </c>
      <c r="E29" s="29">
        <f>IF(ISERROR(VLOOKUP(F29,'toplam puanlar'!$B$9:$G$48,5,FALSE)),0,(VLOOKUP(F29,'toplam puanlar'!$B$9:$G$48,5,FALSE)))</f>
        <v>159</v>
      </c>
      <c r="F29" s="7">
        <v>21</v>
      </c>
    </row>
    <row r="30" spans="1:6" s="2" customFormat="1" ht="24.9" customHeight="1" x14ac:dyDescent="0.25">
      <c r="A30" s="5">
        <v>22</v>
      </c>
      <c r="B30" s="5">
        <f>IF(ISERROR(VLOOKUP(F30,'toplam puanlar'!$B$9:$G$48,2,FALSE)),0,(VLOOKUP(F30,'toplam puanlar'!$B$9:$G$48,2,FALSE)))</f>
        <v>86</v>
      </c>
      <c r="C30" s="28" t="str">
        <f>IF(ISERROR(VLOOKUP(F30,'toplam puanlar'!$B$9:$G$48,3,FALSE)),0,(VLOOKUP(F30,'toplam puanlar'!$B$9:$G$48,3,FALSE)))</f>
        <v>YAKIN DOĞU YENİBOĞAZİÇİ İLKOKULU</v>
      </c>
      <c r="D30" s="5" t="str">
        <f>IF(ISERROR(VLOOKUP(F30,'toplam puanlar'!$B$9:$G$48,6,FALSE)),0,(VLOOKUP(F30,'toplam puanlar'!$B$9:$G$48,6,FALSE)))</f>
        <v>GAZİMAĞUSA A</v>
      </c>
      <c r="E30" s="29">
        <f>IF(ISERROR(VLOOKUP(F30,'toplam puanlar'!$B$9:$G$48,5,FALSE)),0,(VLOOKUP(F30,'toplam puanlar'!$B$9:$G$48,5,FALSE)))</f>
        <v>152</v>
      </c>
      <c r="F30" s="7">
        <v>22</v>
      </c>
    </row>
    <row r="31" spans="1:6" s="2" customFormat="1" ht="24.9" customHeight="1" x14ac:dyDescent="0.25">
      <c r="A31" s="5">
        <v>23</v>
      </c>
      <c r="B31" s="5">
        <f>IF(ISERROR(VLOOKUP(F31,'toplam puanlar'!$B$9:$G$48,2,FALSE)),0,(VLOOKUP(F31,'toplam puanlar'!$B$9:$G$48,2,FALSE)))</f>
        <v>174</v>
      </c>
      <c r="C31" s="28" t="str">
        <f>IF(ISERROR(VLOOKUP(F31,'toplam puanlar'!$B$9:$G$48,3,FALSE)),0,(VLOOKUP(F31,'toplam puanlar'!$B$9:$G$48,3,FALSE)))</f>
        <v>DOĞU AKDENİZ DOĞA İLKOKULU</v>
      </c>
      <c r="D31" s="5" t="str">
        <f>IF(ISERROR(VLOOKUP(F31,'toplam puanlar'!$B$9:$G$48,6,FALSE)),0,(VLOOKUP(F31,'toplam puanlar'!$B$9:$G$48,6,FALSE)))</f>
        <v>GAZİMAĞUSA B</v>
      </c>
      <c r="E31" s="29">
        <f>IF(ISERROR(VLOOKUP(F31,'toplam puanlar'!$B$9:$G$48,5,FALSE)),0,(VLOOKUP(F31,'toplam puanlar'!$B$9:$G$48,5,FALSE)))</f>
        <v>149</v>
      </c>
      <c r="F31" s="7">
        <v>23</v>
      </c>
    </row>
    <row r="32" spans="1:6" s="2" customFormat="1" ht="24.9" customHeight="1" x14ac:dyDescent="0.25">
      <c r="A32" s="5">
        <v>24</v>
      </c>
      <c r="B32" s="5">
        <f>IF(ISERROR(VLOOKUP(F32,'toplam puanlar'!$B$9:$G$48,2,FALSE)),0,(VLOOKUP(F32,'toplam puanlar'!$B$9:$G$48,2,FALSE)))</f>
        <v>82</v>
      </c>
      <c r="C32" s="28" t="str">
        <f>IF(ISERROR(VLOOKUP(F32,'toplam puanlar'!$B$9:$G$48,3,FALSE)),0,(VLOOKUP(F32,'toplam puanlar'!$B$9:$G$48,3,FALSE)))</f>
        <v>KARŞIYAKA MERKEZ İLKOKULU</v>
      </c>
      <c r="D32" s="5" t="str">
        <f>IF(ISERROR(VLOOKUP(F32,'toplam puanlar'!$B$9:$G$48,6,FALSE)),0,(VLOOKUP(F32,'toplam puanlar'!$B$9:$G$48,6,FALSE)))</f>
        <v>GİRNE</v>
      </c>
      <c r="E32" s="29">
        <f>IF(ISERROR(VLOOKUP(F32,'toplam puanlar'!$B$9:$G$48,5,FALSE)),0,(VLOOKUP(F32,'toplam puanlar'!$B$9:$G$48,5,FALSE)))</f>
        <v>149</v>
      </c>
      <c r="F32" s="7">
        <v>24</v>
      </c>
    </row>
    <row r="33" spans="1:6" s="2" customFormat="1" ht="24.9" customHeight="1" x14ac:dyDescent="0.25">
      <c r="A33" s="5">
        <v>25</v>
      </c>
      <c r="B33" s="5">
        <f>IF(ISERROR(VLOOKUP(F33,'toplam puanlar'!$B$9:$G$48,2,FALSE)),0,(VLOOKUP(F33,'toplam puanlar'!$B$9:$G$48,2,FALSE)))</f>
        <v>22</v>
      </c>
      <c r="C33" s="28" t="str">
        <f>IF(ISERROR(VLOOKUP(F33,'toplam puanlar'!$B$9:$G$48,3,FALSE)),0,(VLOOKUP(F33,'toplam puanlar'!$B$9:$G$48,3,FALSE)))</f>
        <v xml:space="preserve">GÖNYELİ İLKOKULU </v>
      </c>
      <c r="D33" s="5" t="str">
        <f>IF(ISERROR(VLOOKUP(F33,'toplam puanlar'!$B$9:$G$48,6,FALSE)),0,(VLOOKUP(F33,'toplam puanlar'!$B$9:$G$48,6,FALSE)))</f>
        <v>LEFKOŞA</v>
      </c>
      <c r="E33" s="29">
        <f>IF(ISERROR(VLOOKUP(F33,'toplam puanlar'!$B$9:$G$48,5,FALSE)),0,(VLOOKUP(F33,'toplam puanlar'!$B$9:$G$48,5,FALSE)))</f>
        <v>145</v>
      </c>
      <c r="F33" s="7">
        <v>25</v>
      </c>
    </row>
    <row r="34" spans="1:6" s="2" customFormat="1" ht="24.9" customHeight="1" x14ac:dyDescent="0.25">
      <c r="A34" s="5">
        <v>26</v>
      </c>
      <c r="B34" s="5">
        <f>IF(ISERROR(VLOOKUP(F34,'toplam puanlar'!$B$9:$G$48,2,FALSE)),0,(VLOOKUP(F34,'toplam puanlar'!$B$9:$G$48,2,FALSE)))</f>
        <v>24</v>
      </c>
      <c r="C34" s="28" t="str">
        <f>IF(ISERROR(VLOOKUP(F34,'toplam puanlar'!$B$9:$G$48,3,FALSE)),0,(VLOOKUP(F34,'toplam puanlar'!$B$9:$G$48,3,FALSE)))</f>
        <v>HASPOLAT İLKOKULU</v>
      </c>
      <c r="D34" s="5" t="str">
        <f>IF(ISERROR(VLOOKUP(F34,'toplam puanlar'!$B$9:$G$48,6,FALSE)),0,(VLOOKUP(F34,'toplam puanlar'!$B$9:$G$48,6,FALSE)))</f>
        <v>LEFKOŞA</v>
      </c>
      <c r="E34" s="29">
        <f>IF(ISERROR(VLOOKUP(F34,'toplam puanlar'!$B$9:$G$48,5,FALSE)),0,(VLOOKUP(F34,'toplam puanlar'!$B$9:$G$48,5,FALSE)))</f>
        <v>143</v>
      </c>
      <c r="F34" s="7">
        <v>26</v>
      </c>
    </row>
    <row r="35" spans="1:6" s="2" customFormat="1" ht="24.9" customHeight="1" x14ac:dyDescent="0.25">
      <c r="A35" s="5">
        <v>27</v>
      </c>
      <c r="B35" s="5">
        <f>IF(ISERROR(VLOOKUP(F35,'toplam puanlar'!$B$9:$G$48,2,FALSE)),0,(VLOOKUP(F35,'toplam puanlar'!$B$9:$G$48,2,FALSE)))</f>
        <v>99</v>
      </c>
      <c r="C35" s="28" t="str">
        <f>IF(ISERROR(VLOOKUP(F35,'toplam puanlar'!$B$9:$G$48,3,FALSE)),0,(VLOOKUP(F35,'toplam puanlar'!$B$9:$G$48,3,FALSE)))</f>
        <v>DOĞANCI İLKOKULU</v>
      </c>
      <c r="D35" s="5" t="str">
        <f>IF(ISERROR(VLOOKUP(F35,'toplam puanlar'!$B$9:$G$48,6,FALSE)),0,(VLOOKUP(F35,'toplam puanlar'!$B$9:$G$48,6,FALSE)))</f>
        <v>GÜZELYURT</v>
      </c>
      <c r="E35" s="29">
        <f>IF(ISERROR(VLOOKUP(F35,'toplam puanlar'!$B$9:$G$48,5,FALSE)),0,(VLOOKUP(F35,'toplam puanlar'!$B$9:$G$48,5,FALSE)))</f>
        <v>141</v>
      </c>
      <c r="F35" s="7">
        <v>27</v>
      </c>
    </row>
    <row r="36" spans="1:6" s="2" customFormat="1" ht="24.9" customHeight="1" x14ac:dyDescent="0.25">
      <c r="A36" s="5">
        <v>28</v>
      </c>
      <c r="B36" s="5">
        <f>IF(ISERROR(VLOOKUP(F36,'toplam puanlar'!$B$9:$G$48,2,FALSE)),0,(VLOOKUP(F36,'toplam puanlar'!$B$9:$G$48,2,FALSE)))</f>
        <v>55</v>
      </c>
      <c r="C36" s="28" t="str">
        <f>IF(ISERROR(VLOOKUP(F36,'toplam puanlar'!$B$9:$G$48,3,FALSE)),0,(VLOOKUP(F36,'toplam puanlar'!$B$9:$G$48,3,FALSE)))</f>
        <v>MORMENEKŞE İLKOKULU</v>
      </c>
      <c r="D36" s="5" t="str">
        <f>IF(ISERROR(VLOOKUP(F36,'toplam puanlar'!$B$9:$G$48,6,FALSE)),0,(VLOOKUP(F36,'toplam puanlar'!$B$9:$G$48,6,FALSE)))</f>
        <v>GAZİMAĞUSA A</v>
      </c>
      <c r="E36" s="29">
        <f>IF(ISERROR(VLOOKUP(F36,'toplam puanlar'!$B$9:$G$48,5,FALSE)),0,(VLOOKUP(F36,'toplam puanlar'!$B$9:$G$48,5,FALSE)))</f>
        <v>139</v>
      </c>
      <c r="F36" s="7">
        <v>28</v>
      </c>
    </row>
    <row r="37" spans="1:6" s="2" customFormat="1" ht="24.9" customHeight="1" x14ac:dyDescent="0.25">
      <c r="A37" s="5">
        <v>29</v>
      </c>
      <c r="B37" s="5">
        <f>IF(ISERROR(VLOOKUP(F37,'toplam puanlar'!$B$9:$G$48,2,FALSE)),0,(VLOOKUP(F37,'toplam puanlar'!$B$9:$G$48,2,FALSE)))</f>
        <v>111</v>
      </c>
      <c r="C37" s="28" t="str">
        <f>IF(ISERROR(VLOOKUP(F37,'toplam puanlar'!$B$9:$G$48,3,FALSE)),0,(VLOOKUP(F37,'toplam puanlar'!$B$9:$G$48,3,FALSE)))</f>
        <v>AYDINKÖY İLKOKULU</v>
      </c>
      <c r="D37" s="5" t="str">
        <f>IF(ISERROR(VLOOKUP(F37,'toplam puanlar'!$B$9:$G$48,6,FALSE)),0,(VLOOKUP(F37,'toplam puanlar'!$B$9:$G$48,6,FALSE)))</f>
        <v>GÜZELYURT</v>
      </c>
      <c r="E37" s="29">
        <f>IF(ISERROR(VLOOKUP(F37,'toplam puanlar'!$B$9:$G$48,5,FALSE)),0,(VLOOKUP(F37,'toplam puanlar'!$B$9:$G$48,5,FALSE)))</f>
        <v>136</v>
      </c>
      <c r="F37" s="7">
        <v>29</v>
      </c>
    </row>
    <row r="38" spans="1:6" s="2" customFormat="1" ht="24.9" customHeight="1" x14ac:dyDescent="0.25">
      <c r="A38" s="5">
        <v>30</v>
      </c>
      <c r="B38" s="5">
        <f>IF(ISERROR(VLOOKUP(F38,'toplam puanlar'!$B$9:$G$48,2,FALSE)),0,(VLOOKUP(F38,'toplam puanlar'!$B$9:$G$48,2,FALSE)))</f>
        <v>91</v>
      </c>
      <c r="C38" s="28" t="str">
        <f>IF(ISERROR(VLOOKUP(F38,'toplam puanlar'!$B$9:$G$48,3,FALSE)),0,(VLOOKUP(F38,'toplam puanlar'!$B$9:$G$48,3,FALSE)))</f>
        <v>DOĞA INTERNATIONAL İLKOKULU</v>
      </c>
      <c r="D38" s="5" t="str">
        <f>IF(ISERROR(VLOOKUP(F38,'toplam puanlar'!$B$9:$G$48,6,FALSE)),0,(VLOOKUP(F38,'toplam puanlar'!$B$9:$G$48,6,FALSE)))</f>
        <v>GİRNE</v>
      </c>
      <c r="E38" s="29">
        <f>IF(ISERROR(VLOOKUP(F38,'toplam puanlar'!$B$9:$G$48,5,FALSE)),0,(VLOOKUP(F38,'toplam puanlar'!$B$9:$G$48,5,FALSE)))</f>
        <v>126</v>
      </c>
      <c r="F38" s="7">
        <v>30</v>
      </c>
    </row>
    <row r="39" spans="1:6" s="2" customFormat="1" ht="24.9" customHeight="1" x14ac:dyDescent="0.25">
      <c r="A39" s="5">
        <v>31</v>
      </c>
      <c r="B39" s="5">
        <f>IF(ISERROR(VLOOKUP(F39,'toplam puanlar'!$B$9:$G$48,2,FALSE)),0,(VLOOKUP(F39,'toplam puanlar'!$B$9:$G$48,2,FALSE)))</f>
        <v>23</v>
      </c>
      <c r="C39" s="28" t="str">
        <f>IF(ISERROR(VLOOKUP(F39,'toplam puanlar'!$B$9:$G$48,3,FALSE)),0,(VLOOKUP(F39,'toplam puanlar'!$B$9:$G$48,3,FALSE)))</f>
        <v>DR. FAZIL KÜÇÜK İLKOKULU</v>
      </c>
      <c r="D39" s="5" t="str">
        <f>IF(ISERROR(VLOOKUP(F39,'toplam puanlar'!$B$9:$G$48,6,FALSE)),0,(VLOOKUP(F39,'toplam puanlar'!$B$9:$G$48,6,FALSE)))</f>
        <v>LEFKOŞA</v>
      </c>
      <c r="E39" s="29">
        <f>IF(ISERROR(VLOOKUP(F39,'toplam puanlar'!$B$9:$G$48,5,FALSE)),0,(VLOOKUP(F39,'toplam puanlar'!$B$9:$G$48,5,FALSE)))</f>
        <v>124</v>
      </c>
      <c r="F39" s="7">
        <v>31</v>
      </c>
    </row>
    <row r="40" spans="1:6" s="2" customFormat="1" ht="24.9" customHeight="1" x14ac:dyDescent="0.25">
      <c r="A40" s="5">
        <v>32</v>
      </c>
      <c r="B40" s="5">
        <f>IF(ISERROR(VLOOKUP(F40,'toplam puanlar'!$B$9:$G$48,2,FALSE)),0,(VLOOKUP(F40,'toplam puanlar'!$B$9:$G$48,2,FALSE)))</f>
        <v>81</v>
      </c>
      <c r="C40" s="28" t="str">
        <f>IF(ISERROR(VLOOKUP(F40,'toplam puanlar'!$B$9:$G$48,3,FALSE)),0,(VLOOKUP(F40,'toplam puanlar'!$B$9:$G$48,3,FALSE)))</f>
        <v>KARAOĞLANOĞLU İLKOKULU</v>
      </c>
      <c r="D40" s="5" t="str">
        <f>IF(ISERROR(VLOOKUP(F40,'toplam puanlar'!$B$9:$G$48,6,FALSE)),0,(VLOOKUP(F40,'toplam puanlar'!$B$9:$G$48,6,FALSE)))</f>
        <v>GİRNE</v>
      </c>
      <c r="E40" s="29">
        <f>IF(ISERROR(VLOOKUP(F40,'toplam puanlar'!$B$9:$G$48,5,FALSE)),0,(VLOOKUP(F40,'toplam puanlar'!$B$9:$G$48,5,FALSE)))</f>
        <v>119</v>
      </c>
      <c r="F40" s="7">
        <v>32</v>
      </c>
    </row>
    <row r="41" spans="1:6" s="2" customFormat="1" ht="24.9" customHeight="1" x14ac:dyDescent="0.25">
      <c r="A41" s="5">
        <v>33</v>
      </c>
      <c r="B41" s="5">
        <f>IF(ISERROR(VLOOKUP(F41,'toplam puanlar'!$B$9:$G$48,2,FALSE)),0,(VLOOKUP(F41,'toplam puanlar'!$B$9:$G$48,2,FALSE)))</f>
        <v>120</v>
      </c>
      <c r="C41" s="28" t="str">
        <f>IF(ISERROR(VLOOKUP(F41,'toplam puanlar'!$B$9:$G$48,3,FALSE)),0,(VLOOKUP(F41,'toplam puanlar'!$B$9:$G$48,3,FALSE)))</f>
        <v>DR. SUAT GÜNSEL DEVLET İLKOKULU (İSKELE)</v>
      </c>
      <c r="D41" s="5" t="str">
        <f>IF(ISERROR(VLOOKUP(F41,'toplam puanlar'!$B$9:$G$48,6,FALSE)),0,(VLOOKUP(F41,'toplam puanlar'!$B$9:$G$48,6,FALSE)))</f>
        <v>GAZİMAĞUSA A</v>
      </c>
      <c r="E41" s="29">
        <f>IF(ISERROR(VLOOKUP(F41,'toplam puanlar'!$B$9:$G$48,5,FALSE)),0,(VLOOKUP(F41,'toplam puanlar'!$B$9:$G$48,5,FALSE)))</f>
        <v>117</v>
      </c>
      <c r="F41" s="7">
        <v>33</v>
      </c>
    </row>
    <row r="42" spans="1:6" s="2" customFormat="1" ht="24.9" customHeight="1" x14ac:dyDescent="0.25">
      <c r="A42" s="5">
        <v>34</v>
      </c>
      <c r="B42" s="5">
        <f>IF(ISERROR(VLOOKUP(F42,'toplam puanlar'!$B$9:$G$48,2,FALSE)),0,(VLOOKUP(F42,'toplam puanlar'!$B$9:$G$48,2,FALSE)))</f>
        <v>66</v>
      </c>
      <c r="C42" s="28" t="str">
        <f>IF(ISERROR(VLOOKUP(F42,'toplam puanlar'!$B$9:$G$48,3,FALSE)),0,(VLOOKUP(F42,'toplam puanlar'!$B$9:$G$48,3,FALSE)))</f>
        <v xml:space="preserve">AĞIRDAĞ-DAĞYOLU İLKOKULU             </v>
      </c>
      <c r="D42" s="5" t="str">
        <f>IF(ISERROR(VLOOKUP(F42,'toplam puanlar'!$B$9:$G$48,6,FALSE)),0,(VLOOKUP(F42,'toplam puanlar'!$B$9:$G$48,6,FALSE)))</f>
        <v>GİRNE</v>
      </c>
      <c r="E42" s="29">
        <f>IF(ISERROR(VLOOKUP(F42,'toplam puanlar'!$B$9:$G$48,5,FALSE)),0,(VLOOKUP(F42,'toplam puanlar'!$B$9:$G$48,5,FALSE)))</f>
        <v>108</v>
      </c>
      <c r="F42" s="7">
        <v>34</v>
      </c>
    </row>
    <row r="43" spans="1:6" s="2" customFormat="1" ht="24.9" customHeight="1" x14ac:dyDescent="0.25">
      <c r="A43" s="5">
        <v>35</v>
      </c>
      <c r="B43" s="5">
        <f>IF(ISERROR(VLOOKUP(F43,'toplam puanlar'!$B$9:$G$48,2,FALSE)),0,(VLOOKUP(F43,'toplam puanlar'!$B$9:$G$48,2,FALSE)))</f>
        <v>116</v>
      </c>
      <c r="C43" s="28" t="str">
        <f>IF(ISERROR(VLOOKUP(F43,'toplam puanlar'!$B$9:$G$48,3,FALSE)),0,(VLOOKUP(F43,'toplam puanlar'!$B$9:$G$48,3,FALSE)))</f>
        <v>SERHATKÖY İLKOKULU</v>
      </c>
      <c r="D43" s="5" t="str">
        <f>IF(ISERROR(VLOOKUP(F43,'toplam puanlar'!$B$9:$G$48,6,FALSE)),0,(VLOOKUP(F43,'toplam puanlar'!$B$9:$G$48,6,FALSE)))</f>
        <v>GÜZELYURT</v>
      </c>
      <c r="E43" s="29">
        <f>IF(ISERROR(VLOOKUP(F43,'toplam puanlar'!$B$9:$G$48,5,FALSE)),0,(VLOOKUP(F43,'toplam puanlar'!$B$9:$G$48,5,FALSE)))</f>
        <v>107</v>
      </c>
      <c r="F43" s="7">
        <v>35</v>
      </c>
    </row>
    <row r="44" spans="1:6" s="2" customFormat="1" ht="24.9" customHeight="1" x14ac:dyDescent="0.25">
      <c r="A44" s="5">
        <v>36</v>
      </c>
      <c r="B44" s="5">
        <f>IF(ISERROR(VLOOKUP(F44,'toplam puanlar'!$B$9:$G$48,2,FALSE)),0,(VLOOKUP(F44,'toplam puanlar'!$B$9:$G$48,2,FALSE)))</f>
        <v>74</v>
      </c>
      <c r="C44" s="28" t="str">
        <f>IF(ISERROR(VLOOKUP(F44,'toplam puanlar'!$B$9:$G$48,3,FALSE)),0,(VLOOKUP(F44,'toplam puanlar'!$B$9:$G$48,3,FALSE)))</f>
        <v xml:space="preserve">ÇATALKÖY İLKOKULU </v>
      </c>
      <c r="D44" s="5" t="str">
        <f>IF(ISERROR(VLOOKUP(F44,'toplam puanlar'!$B$9:$G$48,6,FALSE)),0,(VLOOKUP(F44,'toplam puanlar'!$B$9:$G$48,6,FALSE)))</f>
        <v>GİRNE</v>
      </c>
      <c r="E44" s="29">
        <f>IF(ISERROR(VLOOKUP(F44,'toplam puanlar'!$B$9:$G$48,5,FALSE)),0,(VLOOKUP(F44,'toplam puanlar'!$B$9:$G$48,5,FALSE)))</f>
        <v>102</v>
      </c>
      <c r="F44" s="7">
        <v>36</v>
      </c>
    </row>
    <row r="45" spans="1:6" s="2" customFormat="1" ht="24.9" customHeight="1" x14ac:dyDescent="0.25">
      <c r="A45" s="5">
        <v>37</v>
      </c>
      <c r="B45" s="5">
        <f>IF(ISERROR(VLOOKUP(F45,'toplam puanlar'!$B$9:$G$48,2,FALSE)),0,(VLOOKUP(F45,'toplam puanlar'!$B$9:$G$48,2,FALSE)))</f>
        <v>167</v>
      </c>
      <c r="C45" s="28" t="str">
        <f>IF(ISERROR(VLOOKUP(F45,'toplam puanlar'!$B$9:$G$48,3,FALSE)),0,(VLOOKUP(F45,'toplam puanlar'!$B$9:$G$48,3,FALSE)))</f>
        <v>DİPKARPAZ İLKOKULU</v>
      </c>
      <c r="D45" s="5" t="str">
        <f>IF(ISERROR(VLOOKUP(F45,'toplam puanlar'!$B$9:$G$48,6,FALSE)),0,(VLOOKUP(F45,'toplam puanlar'!$B$9:$G$48,6,FALSE)))</f>
        <v>GAZİMAĞUSA A</v>
      </c>
      <c r="E45" s="29">
        <f>IF(ISERROR(VLOOKUP(F45,'toplam puanlar'!$B$9:$G$48,5,FALSE)),0,(VLOOKUP(F45,'toplam puanlar'!$B$9:$G$48,5,FALSE)))</f>
        <v>88</v>
      </c>
      <c r="F45" s="7">
        <v>37</v>
      </c>
    </row>
    <row r="46" spans="1:6" s="2" customFormat="1" ht="24.9" customHeight="1" x14ac:dyDescent="0.25">
      <c r="A46" s="5">
        <v>38</v>
      </c>
      <c r="B46" s="5">
        <f>IF(ISERROR(VLOOKUP(F46,'toplam puanlar'!$B$9:$G$48,2,FALSE)),0,(VLOOKUP(F46,'toplam puanlar'!$B$9:$G$48,2,FALSE)))</f>
        <v>112</v>
      </c>
      <c r="C46" s="28" t="str">
        <f>IF(ISERROR(VLOOKUP(F46,'toplam puanlar'!$B$9:$G$48,3,FALSE)),0,(VLOOKUP(F46,'toplam puanlar'!$B$9:$G$48,3,FALSE)))</f>
        <v xml:space="preserve">FİKRİ KARAYEL İLKOKULU </v>
      </c>
      <c r="D46" s="5" t="str">
        <f>IF(ISERROR(VLOOKUP(F46,'toplam puanlar'!$B$9:$G$48,6,FALSE)),0,(VLOOKUP(F46,'toplam puanlar'!$B$9:$G$48,6,FALSE)))</f>
        <v>GÜZELYURT</v>
      </c>
      <c r="E46" s="29">
        <f>IF(ISERROR(VLOOKUP(F46,'toplam puanlar'!$B$9:$G$48,5,FALSE)),0,(VLOOKUP(F46,'toplam puanlar'!$B$9:$G$48,5,FALSE)))</f>
        <v>73</v>
      </c>
      <c r="F46" s="7">
        <v>38</v>
      </c>
    </row>
    <row r="47" spans="1:6" s="2" customFormat="1" ht="24.9" customHeight="1" x14ac:dyDescent="0.25">
      <c r="A47" s="5">
        <v>39</v>
      </c>
      <c r="B47" s="5">
        <f>IF(ISERROR(VLOOKUP(F47,'toplam puanlar'!$B$9:$G$48,2,FALSE)),0,(VLOOKUP(F47,'toplam puanlar'!$B$9:$G$48,2,FALSE)))</f>
        <v>105</v>
      </c>
      <c r="C47" s="28" t="str">
        <f>IF(ISERROR(VLOOKUP(F47,'toplam puanlar'!$B$9:$G$48,3,FALSE)),0,(VLOOKUP(F47,'toplam puanlar'!$B$9:$G$48,3,FALSE)))</f>
        <v>YEDİDALGA İLKOKULU</v>
      </c>
      <c r="D47" s="5" t="str">
        <f>IF(ISERROR(VLOOKUP(F47,'toplam puanlar'!$B$9:$G$48,6,FALSE)),0,(VLOOKUP(F47,'toplam puanlar'!$B$9:$G$48,6,FALSE)))</f>
        <v>GÜZELYURT</v>
      </c>
      <c r="E47" s="29">
        <f>IF(ISERROR(VLOOKUP(F47,'toplam puanlar'!$B$9:$G$48,5,FALSE)),0,(VLOOKUP(F47,'toplam puanlar'!$B$9:$G$48,5,FALSE)))</f>
        <v>58</v>
      </c>
      <c r="F47" s="7">
        <v>39</v>
      </c>
    </row>
    <row r="48" spans="1:6" s="2" customFormat="1" ht="24.9" customHeight="1" x14ac:dyDescent="0.25">
      <c r="A48" s="5">
        <v>40</v>
      </c>
      <c r="B48" s="5">
        <f>IF(ISERROR(VLOOKUP(F48,'toplam puanlar'!$B$9:$G$48,2,FALSE)),0,(VLOOKUP(F48,'toplam puanlar'!$B$9:$G$48,2,FALSE)))</f>
        <v>0</v>
      </c>
      <c r="C48" s="28">
        <f>IF(ISERROR(VLOOKUP(F48,'toplam puanlar'!$B$9:$G$48,3,FALSE)),0,(VLOOKUP(F48,'toplam puanlar'!$B$9:$G$48,3,FALSE)))</f>
        <v>0</v>
      </c>
      <c r="D48" s="5">
        <f>IF(ISERROR(VLOOKUP(F48,'toplam puanlar'!$B$9:$G$48,6,FALSE)),0,(VLOOKUP(F48,'toplam puanlar'!$B$9:$G$48,6,FALSE)))</f>
        <v>0</v>
      </c>
      <c r="E48" s="29">
        <f>IF(ISERROR(VLOOKUP(F48,'toplam puanlar'!$B$9:$G$48,5,FALSE)),0,(VLOOKUP(F48,'toplam puanlar'!$B$9:$G$48,5,FALSE)))</f>
        <v>0</v>
      </c>
      <c r="F48" s="7">
        <v>40</v>
      </c>
    </row>
    <row r="49" spans="1:6" s="6" customFormat="1" ht="24.9" customHeight="1" x14ac:dyDescent="0.25">
      <c r="A49" s="38" t="s">
        <v>10</v>
      </c>
      <c r="B49" s="38"/>
      <c r="C49" s="6" t="s">
        <v>2</v>
      </c>
      <c r="D49" s="6" t="s">
        <v>3</v>
      </c>
      <c r="E49" s="8" t="s">
        <v>11</v>
      </c>
      <c r="F49" s="2"/>
    </row>
    <row r="50" spans="1:6" s="2" customFormat="1" ht="24.9" customHeight="1" x14ac:dyDescent="0.25"/>
    <row r="51" spans="1:6" s="2" customFormat="1" ht="24.9" customHeight="1" x14ac:dyDescent="0.25"/>
    <row r="52" spans="1:6" s="2" customFormat="1" ht="24.9" customHeight="1" x14ac:dyDescent="0.25"/>
    <row r="53" spans="1:6" s="2" customFormat="1" ht="24.9" customHeight="1" x14ac:dyDescent="0.25"/>
    <row r="54" spans="1:6" s="2" customFormat="1" ht="24.9" customHeight="1" x14ac:dyDescent="0.25"/>
    <row r="55" spans="1:6" s="2" customFormat="1" ht="24.9" customHeight="1" x14ac:dyDescent="0.25"/>
    <row r="56" spans="1:6" s="2" customFormat="1" ht="24.9" customHeight="1" x14ac:dyDescent="0.25"/>
    <row r="57" spans="1:6" s="2" customFormat="1" ht="24.9" customHeight="1" x14ac:dyDescent="0.25"/>
    <row r="58" spans="1:6" s="2" customFormat="1" ht="24.9" customHeight="1" x14ac:dyDescent="0.25"/>
    <row r="59" spans="1:6" s="2" customFormat="1" ht="24.9" customHeight="1" x14ac:dyDescent="0.25"/>
    <row r="60" spans="1:6" s="2" customFormat="1" ht="24.9" customHeight="1" x14ac:dyDescent="0.25"/>
    <row r="61" spans="1:6" s="2" customFormat="1" ht="24.9" customHeight="1" x14ac:dyDescent="0.25"/>
    <row r="62" spans="1:6" s="2" customFormat="1" ht="24.9" customHeight="1" x14ac:dyDescent="0.25"/>
    <row r="63" spans="1:6" s="2" customFormat="1" ht="24.9" customHeight="1" x14ac:dyDescent="0.25"/>
    <row r="64" spans="1:6" s="2" customFormat="1" ht="24.9" customHeight="1" x14ac:dyDescent="0.25"/>
    <row r="65" spans="6:6" s="2" customFormat="1" ht="24.9" customHeight="1" x14ac:dyDescent="0.25"/>
    <row r="66" spans="6:6" s="2" customFormat="1" ht="24.9" customHeight="1" x14ac:dyDescent="0.25"/>
    <row r="67" spans="6:6" s="2" customFormat="1" ht="24.9" customHeight="1" x14ac:dyDescent="0.25"/>
    <row r="68" spans="6:6" s="2" customFormat="1" ht="24.9" customHeight="1" x14ac:dyDescent="0.25"/>
    <row r="69" spans="6:6" s="2" customFormat="1" ht="24.9" customHeight="1" x14ac:dyDescent="0.25"/>
    <row r="70" spans="6:6" s="2" customFormat="1" ht="24.9" customHeight="1" x14ac:dyDescent="0.25"/>
    <row r="71" spans="6:6" s="2" customFormat="1" ht="24.9" customHeight="1" x14ac:dyDescent="0.25"/>
    <row r="72" spans="6:6" s="2" customFormat="1" ht="24.9" customHeight="1" x14ac:dyDescent="0.25"/>
    <row r="73" spans="6:6" s="2" customFormat="1" ht="24.9" customHeight="1" x14ac:dyDescent="0.25"/>
    <row r="74" spans="6:6" s="2" customFormat="1" ht="24.9" customHeight="1" x14ac:dyDescent="0.25"/>
    <row r="75" spans="6:6" s="2" customFormat="1" ht="24.9" customHeight="1" x14ac:dyDescent="0.25"/>
    <row r="76" spans="6:6" s="2" customFormat="1" ht="24.9" customHeight="1" x14ac:dyDescent="0.25"/>
    <row r="77" spans="6:6" s="2" customFormat="1" ht="24.9" customHeight="1" x14ac:dyDescent="0.25"/>
    <row r="78" spans="6:6" s="2" customFormat="1" ht="24.9" customHeight="1" x14ac:dyDescent="0.25">
      <c r="F78" s="1"/>
    </row>
    <row r="79" spans="6:6" s="2" customFormat="1" ht="24.9" customHeight="1" x14ac:dyDescent="0.25">
      <c r="F79" s="1"/>
    </row>
  </sheetData>
  <sheetProtection algorithmName="SHA-512" hashValue="M3JCmcZy460x5oZ1WYPCkeOY8YAv/C+imRQWzRCctsEp8nbyU/Tid/7BLKwwhoLWg2QNHqA3e2k+D1I0YA5kAg==" saltValue="WV17sqXmceH9HMkjy/OIQg==" spinCount="100000" sheet="1" objects="1"/>
  <mergeCells count="7">
    <mergeCell ref="F1:F7"/>
    <mergeCell ref="A49:B49"/>
    <mergeCell ref="A1:E1"/>
    <mergeCell ref="A2:E2"/>
    <mergeCell ref="A3:E3"/>
    <mergeCell ref="A5:B5"/>
    <mergeCell ref="A6:B6"/>
  </mergeCells>
  <conditionalFormatting sqref="A7">
    <cfRule type="cellIs" dxfId="1" priority="3" stopIfTrue="1" operator="equal">
      <formula>1</formula>
    </cfRule>
  </conditionalFormatting>
  <conditionalFormatting sqref="B9:E48">
    <cfRule type="cellIs" dxfId="0" priority="1" stopIfTrue="1" operator="equal">
      <formula>0</formula>
    </cfRule>
  </conditionalFormatting>
  <printOptions horizontalCentered="1"/>
  <pageMargins left="0.19685039370078741" right="0.19685039370078741" top="0.59055118110236227" bottom="0.19685039370078741" header="0.31496062992125984" footer="0.31496062992125984"/>
  <pageSetup paperSize="9" scale="80" orientation="portrait" r:id="rId1"/>
  <rowBreaks count="1" manualBreakCount="1">
    <brk id="33" max="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4</vt:i4>
      </vt:variant>
    </vt:vector>
  </HeadingPairs>
  <TitlesOfParts>
    <vt:vector size="6" baseType="lpstr">
      <vt:lpstr>toplam puanlar</vt:lpstr>
      <vt:lpstr>toplam puan sonuçları</vt:lpstr>
      <vt:lpstr>'toplam puan sonuçları'!Yazdırma_Alanı</vt:lpstr>
      <vt:lpstr>'toplam puanlar'!Yazdırma_Alanı</vt:lpstr>
      <vt:lpstr>'toplam puan sonuçları'!Yazdırma_Başlıkları</vt:lpstr>
      <vt:lpstr>'toplam puanlar'!Yazdırma_Başlıkları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HasaN BaşaraneL</dc:creator>
  <cp:lastModifiedBy>Hasan Başaranel</cp:lastModifiedBy>
  <cp:lastPrinted>2024-03-28T10:58:52Z</cp:lastPrinted>
  <dcterms:created xsi:type="dcterms:W3CDTF">2010-04-08T19:47:41Z</dcterms:created>
  <dcterms:modified xsi:type="dcterms:W3CDTF">2024-04-06T08:43:52Z</dcterms:modified>
</cp:coreProperties>
</file>