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YILDIZLAR 2022-2023\"/>
    </mc:Choice>
  </mc:AlternateContent>
  <xr:revisionPtr revIDLastSave="0" documentId="8_{E2E9E438-DFB6-4F53-9E60-8A1C6D6242F8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GENEL BİLGİ GİRİŞİ" sheetId="7" state="hidden" r:id="rId1"/>
    <sheet name="YILDIZ KIZ TAKIM KAYIT" sheetId="6" r:id="rId2"/>
    <sheet name="YILDIZ ERKEK TAKIM KAYIT" sheetId="1" r:id="rId3"/>
  </sheets>
  <definedNames>
    <definedName name="_xlnm.Print_Area" localSheetId="2">'YILDIZ ERKEK TAKIM KAYIT'!$A$1:$F$30</definedName>
    <definedName name="_xlnm.Print_Area" localSheetId="1">'YILDIZ KIZ TAKIM KAYIT'!$A$1:$F$30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I6" i="6"/>
  <c r="G13" i="6" s="1"/>
  <c r="G6" i="6"/>
  <c r="G25" i="6"/>
  <c r="G24" i="6"/>
  <c r="G23" i="6"/>
  <c r="G22" i="6"/>
  <c r="G21" i="6"/>
  <c r="G20" i="6"/>
  <c r="G19" i="6"/>
  <c r="G18" i="6"/>
  <c r="G17" i="6"/>
  <c r="G16" i="6"/>
  <c r="G15" i="6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1" i="1"/>
  <c r="I6" i="1"/>
  <c r="G6" i="1"/>
  <c r="I25" i="6"/>
  <c r="I24" i="6"/>
  <c r="I23" i="6"/>
  <c r="I22" i="6"/>
  <c r="I21" i="6"/>
  <c r="I20" i="6"/>
  <c r="I19" i="6"/>
  <c r="I18" i="6"/>
  <c r="I17" i="6"/>
  <c r="I16" i="6"/>
  <c r="H16" i="6" s="1"/>
  <c r="I15" i="6"/>
  <c r="I14" i="6"/>
  <c r="I13" i="6"/>
  <c r="I12" i="6"/>
  <c r="H12" i="6" s="1"/>
  <c r="I11" i="6"/>
  <c r="H11" i="6" s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11" i="1"/>
  <c r="H11" i="1" s="1"/>
  <c r="G12" i="6" l="1"/>
  <c r="G14" i="6"/>
  <c r="G11" i="6"/>
  <c r="H14" i="6"/>
  <c r="H22" i="6"/>
  <c r="H18" i="6"/>
  <c r="H20" i="6"/>
  <c r="H24" i="6"/>
  <c r="H13" i="6"/>
  <c r="H17" i="6"/>
  <c r="H19" i="6"/>
  <c r="H25" i="6"/>
  <c r="H15" i="6"/>
  <c r="H21" i="6"/>
  <c r="H23" i="6"/>
  <c r="H24" i="1"/>
  <c r="H25" i="1"/>
  <c r="H23" i="1"/>
  <c r="H19" i="1"/>
  <c r="H22" i="1"/>
  <c r="H21" i="1"/>
  <c r="H20" i="1"/>
  <c r="H12" i="1"/>
  <c r="H13" i="1" s="1"/>
  <c r="H14" i="1" s="1"/>
  <c r="H15" i="1" s="1"/>
  <c r="H16" i="1" s="1"/>
  <c r="H17" i="1" s="1"/>
  <c r="H26" i="6" l="1"/>
  <c r="H18" i="1"/>
  <c r="H26" i="1" s="1"/>
  <c r="D26" i="1" l="1"/>
  <c r="A26" i="1"/>
  <c r="D26" i="6"/>
  <c r="A26" i="6"/>
  <c r="B22" i="6" l="1"/>
  <c r="B25" i="6"/>
  <c r="B24" i="6"/>
  <c r="B23" i="6"/>
  <c r="E21" i="6"/>
  <c r="B21" i="6"/>
  <c r="E21" i="1"/>
  <c r="D4" i="7" l="1"/>
  <c r="A3" i="1" s="1"/>
  <c r="D3" i="7"/>
  <c r="A3" i="6" s="1"/>
  <c r="A1" i="6"/>
  <c r="D5" i="7"/>
  <c r="A2" i="6" s="1"/>
  <c r="A2" i="1" l="1"/>
  <c r="F6" i="1"/>
  <c r="F6" i="6"/>
  <c r="F5" i="1"/>
  <c r="F5" i="6"/>
  <c r="B16" i="6"/>
  <c r="E16" i="6"/>
  <c r="E12" i="1" l="1"/>
  <c r="E13" i="1"/>
  <c r="E14" i="1"/>
  <c r="E15" i="1"/>
  <c r="E16" i="1"/>
  <c r="E17" i="1"/>
  <c r="E18" i="1"/>
  <c r="E19" i="1"/>
  <c r="E20" i="1"/>
  <c r="E11" i="1"/>
  <c r="E12" i="6"/>
  <c r="E13" i="6"/>
  <c r="E14" i="6"/>
  <c r="E15" i="6"/>
  <c r="E17" i="6"/>
  <c r="E18" i="6"/>
  <c r="E19" i="6"/>
  <c r="E20" i="6"/>
  <c r="E11" i="6"/>
  <c r="A1" i="1"/>
  <c r="C6" i="1"/>
  <c r="C6" i="6"/>
  <c r="B21" i="1" l="1"/>
  <c r="B23" i="1"/>
  <c r="B24" i="1"/>
  <c r="B25" i="1"/>
  <c r="B11" i="6"/>
  <c r="B12" i="6"/>
  <c r="B13" i="6"/>
  <c r="B14" i="6"/>
  <c r="B15" i="6"/>
  <c r="B17" i="6"/>
  <c r="B18" i="6"/>
  <c r="B19" i="6"/>
  <c r="B20" i="6"/>
  <c r="B12" i="1"/>
  <c r="B13" i="1"/>
  <c r="B14" i="1"/>
  <c r="B15" i="1"/>
  <c r="B16" i="1"/>
  <c r="B17" i="1"/>
  <c r="B18" i="1"/>
  <c r="B19" i="1"/>
  <c r="B20" i="1"/>
  <c r="B11" i="1"/>
</calcChain>
</file>

<file path=xl/sharedStrings.xml><?xml version="1.0" encoding="utf-8"?>
<sst xmlns="http://schemas.openxmlformats.org/spreadsheetml/2006/main" count="146" uniqueCount="54">
  <si>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</si>
  <si>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</si>
  <si>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</si>
  <si>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</si>
  <si>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</si>
  <si>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</si>
  <si>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</si>
  <si>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</si>
  <si>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</si>
  <si>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</si>
  <si>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</si>
  <si>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</si>
  <si>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</si>
  <si>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</si>
  <si>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</si>
  <si>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</si>
  <si>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</si>
  <si>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</si>
  <si>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</si>
  <si>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</si>
  <si>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</si>
  <si>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</si>
  <si>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800m</t>
  </si>
  <si>
    <t>1500m</t>
  </si>
  <si>
    <t>100m Eng</t>
  </si>
  <si>
    <t>Tarih:</t>
  </si>
  <si>
    <t>Yer:</t>
  </si>
  <si>
    <t>Uzun Atlama</t>
  </si>
  <si>
    <t>Yüksek Atlama</t>
  </si>
  <si>
    <t>Gülle Atma</t>
  </si>
  <si>
    <t>Cirit Atma</t>
  </si>
  <si>
    <t xml:space="preserve">Müsabakanın Cinsi:  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</si>
  <si>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</si>
  <si>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</si>
  <si>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</si>
  <si>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</si>
  <si>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</si>
  <si>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</si>
  <si>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</si>
  <si>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>YILDIZ KIZ</t>
  </si>
  <si>
    <t>YILDIZ ERKEK</t>
  </si>
  <si>
    <t>60m</t>
  </si>
  <si>
    <t>80m</t>
  </si>
  <si>
    <t>2000m</t>
  </si>
  <si>
    <t>5x80m</t>
  </si>
  <si>
    <t>80m Eng</t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</si>
  <si>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</si>
  <si>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</si>
  <si>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</si>
  <si>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01.09.2008 - 2009 - 2010 - 2011 Doğumlular</t>
  </si>
  <si>
    <t>2000 m Yürüyüş</t>
  </si>
  <si>
    <t>2000m Yürüyüş</t>
  </si>
  <si>
    <t>ŞAMPİYON MELEKLER FİNAL</t>
  </si>
  <si>
    <t>09-10 MAYIS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</si>
</sst>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4"/>
      <color theme="0" tint="-0.249977111117893"/>
      <name val="Calibri"/>
      <family val="2"/>
      <charset val="162"/>
      <scheme val="minor"/>
    </font>
    <font>
      <sz val="11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0"/>
      <color rgb="FFFF0000"/>
      <name val="Cambria"/>
      <family val="1"/>
      <charset val="162"/>
    </font>
    <font>
      <b/>
      <sz val="11"/>
      <color rgb="FFFF0000"/>
      <name val="Century Gothic"/>
      <family val="2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23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28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31" fillId="0" borderId="10" xfId="37" applyFont="1" applyBorder="1" applyAlignment="1">
      <alignment horizontal="center" vertical="center" wrapText="1"/>
    </xf>
    <xf numFmtId="0" fontId="31" fillId="0" borderId="11" xfId="37" applyFont="1" applyBorder="1" applyAlignment="1">
      <alignment horizontal="center" vertical="center" wrapText="1"/>
    </xf>
    <xf numFmtId="0" fontId="31" fillId="0" borderId="14" xfId="37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1" fillId="0" borderId="12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0" fillId="27" borderId="10" xfId="0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14" fontId="25" fillId="28" borderId="0" xfId="0" applyNumberFormat="1" applyFont="1" applyFill="1" applyAlignment="1" applyProtection="1">
      <alignment horizontal="center" vertical="center" shrinkToFit="1"/>
      <protection locked="0"/>
    </xf>
    <xf numFmtId="14" fontId="50" fillId="0" borderId="0" xfId="0" applyNumberFormat="1" applyFont="1" applyAlignment="1">
      <alignment horizontal="left" vertical="center"/>
    </xf>
    <xf numFmtId="14" fontId="49" fillId="0" borderId="0" xfId="0" applyNumberFormat="1" applyFont="1" applyAlignment="1">
      <alignment horizontal="center" vertical="center" wrapText="1"/>
    </xf>
    <xf numFmtId="14" fontId="31" fillId="26" borderId="10" xfId="36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3" fillId="0" borderId="21" xfId="37" applyFont="1" applyBorder="1" applyAlignment="1">
      <alignment horizontal="center" vertical="center" shrinkToFit="1"/>
    </xf>
    <xf numFmtId="0" fontId="43" fillId="0" borderId="22" xfId="37" applyFont="1" applyBorder="1" applyAlignment="1">
      <alignment horizontal="center" vertical="center" shrinkToFit="1"/>
    </xf>
    <xf numFmtId="0" fontId="43" fillId="0" borderId="23" xfId="37" applyFont="1" applyBorder="1" applyAlignment="1">
      <alignment horizontal="center" vertical="center" shrinkToFit="1"/>
    </xf>
    <xf numFmtId="0" fontId="34" fillId="0" borderId="22" xfId="37" applyFont="1" applyBorder="1" applyAlignment="1">
      <alignment horizontal="left" vertical="center" wrapText="1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2" fillId="24" borderId="34" xfId="36" applyFont="1" applyFill="1" applyBorder="1" applyAlignment="1">
      <alignment horizontal="center" vertical="center" wrapText="1"/>
    </xf>
    <xf numFmtId="0" fontId="32" fillId="24" borderId="35" xfId="36" applyFont="1" applyFill="1" applyBorder="1" applyAlignment="1">
      <alignment horizontal="center" vertical="center" wrapText="1"/>
    </xf>
    <xf numFmtId="0" fontId="32" fillId="24" borderId="36" xfId="36" applyFont="1" applyFill="1" applyBorder="1" applyAlignment="1">
      <alignment horizontal="center" vertical="center" wrapText="1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2" fillId="0" borderId="37" xfId="37" applyFont="1" applyBorder="1" applyAlignment="1">
      <alignment horizontal="right" vertical="center" wrapText="1"/>
    </xf>
    <xf numFmtId="0" fontId="32" fillId="0" borderId="38" xfId="37" applyFont="1" applyBorder="1" applyAlignment="1">
      <alignment horizontal="right" vertical="center" wrapText="1"/>
    </xf>
    <xf numFmtId="0" fontId="47" fillId="0" borderId="38" xfId="37" applyFont="1" applyBorder="1" applyAlignment="1">
      <alignment horizontal="left" vertical="center" wrapText="1"/>
    </xf>
    <xf numFmtId="0" fontId="47" fillId="0" borderId="39" xfId="37" applyFont="1" applyBorder="1" applyAlignment="1">
      <alignment horizontal="left" vertical="center" wrapText="1"/>
    </xf>
    <xf numFmtId="14" fontId="50" fillId="0" borderId="40" xfId="0" applyNumberFormat="1" applyFont="1" applyBorder="1" applyAlignment="1">
      <alignment horizontal="right" vertical="center"/>
    </xf>
    <xf numFmtId="14" fontId="50" fillId="0" borderId="0" xfId="0" applyNumberFormat="1" applyFont="1" applyAlignment="1">
      <alignment horizontal="right" vertical="center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  <xf numFmtId="0" fontId="34" fillId="0" borderId="22" xfId="36" applyFont="1" applyBorder="1" applyAlignment="1">
      <alignment horizontal="lef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9"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  <dxf>
      <font>
        <color rgb="FFFF0000"/>
      </font>
    </dxf>
    <dxf>
      <font>
        <condense val="0"/>
        <extend val="0"/>
        <color indexed="9"/>
      </font>
    </dxf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D12"/>
  <sheetViews>
    <sheetView workbookViewId="0">
      <selection activeCell="B7" sqref="B7"/>
    </sheetView>
  </sheetViews>
  <sheetFormatPr defaultRowHeight="18.75" x14ac:dyDescent="0.25"/>
  <cols>
    <col min="1" max="1" width="22.7109375" style="3" bestFit="1" customWidth="1"/>
    <col min="2" max="2" width="44.7109375" style="8" customWidth="1"/>
    <col min="3" max="3" width="28.7109375" style="3" customWidth="1"/>
    <col min="4" max="4" width="55.140625" bestFit="1" customWidth="1"/>
  </cols>
  <sheetData>
    <row r="1" spans="1:4" ht="25.15" customHeight="1" x14ac:dyDescent="0.25">
      <c r="A1" s="1" t="s">
        <v>12</v>
      </c>
      <c r="B1" s="2" t="s">
        <v>46</v>
      </c>
    </row>
    <row r="2" spans="1:4" ht="25.15" customHeight="1" x14ac:dyDescent="0.25">
      <c r="A2" s="1" t="s">
        <v>31</v>
      </c>
      <c r="B2" s="2" t="s">
        <v>52</v>
      </c>
      <c r="C2" s="56" t="s">
        <v>32</v>
      </c>
      <c r="D2" s="57"/>
    </row>
    <row r="3" spans="1:4" ht="25.15" customHeight="1" x14ac:dyDescent="0.25">
      <c r="A3" s="70" t="s">
        <v>13</v>
      </c>
      <c r="B3" s="4" t="s">
        <v>39</v>
      </c>
      <c r="C3" s="56" t="s">
        <v>36</v>
      </c>
      <c r="D3" s="56" t="str">
        <f>CONCATENATE(B3," ",C3," ",B2," ",C2)</f>
        <v>YILDIZ KIZ ATLETİZM ŞAMPİYON MELEKLER FİNAL MÜSABAKA LİSTESİ</v>
      </c>
    </row>
    <row r="4" spans="1:4" ht="25.15" customHeight="1" x14ac:dyDescent="0.25">
      <c r="A4" s="70"/>
      <c r="B4" s="4" t="s">
        <v>40</v>
      </c>
      <c r="C4" s="56"/>
      <c r="D4" s="56" t="str">
        <f>CONCATENATE(B4," ",C3," ",B2," ",C2)</f>
        <v>YILDIZ ERKEK ATLETİZM ŞAMPİYON MELEKLER FİNAL MÜSABAKA LİSTESİ</v>
      </c>
    </row>
    <row r="5" spans="1:4" s="3" customFormat="1" ht="25.15" customHeight="1" x14ac:dyDescent="0.25">
      <c r="A5" s="1" t="s">
        <v>33</v>
      </c>
      <c r="B5" s="2" t="s">
        <v>34</v>
      </c>
      <c r="C5" s="56" t="s">
        <v>35</v>
      </c>
      <c r="D5" s="56" t="str">
        <f>CONCATENATE(B5," ",C5)</f>
        <v>2022-2023 ÖĞRETİM YILI</v>
      </c>
    </row>
    <row r="6" spans="1:4" ht="25.15" customHeight="1" x14ac:dyDescent="0.25">
      <c r="A6" s="1" t="s">
        <v>14</v>
      </c>
      <c r="B6" s="5" t="s">
        <v>15</v>
      </c>
    </row>
    <row r="7" spans="1:4" ht="25.15" customHeight="1" x14ac:dyDescent="0.25">
      <c r="A7" s="1" t="s">
        <v>16</v>
      </c>
      <c r="B7" s="6" t="s">
        <v>53</v>
      </c>
      <c r="C7" s="7"/>
    </row>
    <row r="8" spans="1:4" ht="25.15" customHeight="1" x14ac:dyDescent="0.25">
      <c r="A8" s="1" t="s">
        <v>48</v>
      </c>
      <c r="B8" s="73" t="s">
        <v>49</v>
      </c>
      <c r="C8" s="73"/>
    </row>
    <row r="9" spans="1:4" ht="25.15" customHeight="1" x14ac:dyDescent="0.25">
      <c r="A9" s="65"/>
      <c r="B9" s="66">
        <v>39692</v>
      </c>
      <c r="C9" s="66">
        <v>40908</v>
      </c>
    </row>
    <row r="10" spans="1:4" ht="25.15" customHeight="1" x14ac:dyDescent="0.25">
      <c r="A10" s="71" t="s">
        <v>38</v>
      </c>
      <c r="B10" s="71"/>
      <c r="C10" s="71"/>
    </row>
    <row r="12" spans="1:4" ht="66" customHeight="1" x14ac:dyDescent="0.25">
      <c r="A12" s="72" t="s">
        <v>37</v>
      </c>
      <c r="B12" s="72"/>
      <c r="C12" s="72"/>
    </row>
  </sheetData>
  <mergeCells count="4">
    <mergeCell ref="A3:A4"/>
    <mergeCell ref="A10:C10"/>
    <mergeCell ref="A12:C12"/>
    <mergeCell ref="B8:C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30"/>
  <sheetViews>
    <sheetView view="pageBreakPreview" topLeftCell="A7" zoomScale="90" zoomScaleSheetLayoutView="90" workbookViewId="0">
      <selection activeCell="D11" sqref="D11:D12"/>
    </sheetView>
  </sheetViews>
  <sheetFormatPr defaultColWidth="8.85546875" defaultRowHeight="16.5" x14ac:dyDescent="0.3"/>
  <cols>
    <col min="1" max="1" width="8.85546875" style="9"/>
    <col min="2" max="2" width="9.42578125" style="9" bestFit="1" customWidth="1"/>
    <col min="3" max="3" width="16.28515625" style="9" customWidth="1"/>
    <col min="4" max="4" width="36" style="9" customWidth="1"/>
    <col min="5" max="5" width="29.7109375" style="9" customWidth="1"/>
    <col min="6" max="6" width="30.7109375" style="13" customWidth="1"/>
    <col min="7" max="7" width="16" style="9" customWidth="1"/>
    <col min="8" max="8" width="11" style="9" bestFit="1" customWidth="1"/>
    <col min="9" max="9" width="34" style="9" customWidth="1"/>
    <col min="10" max="16384" width="8.85546875" style="9"/>
  </cols>
  <sheetData>
    <row r="1" spans="1:9" ht="104.25" customHeight="1" x14ac:dyDescent="0.3">
      <c r="A1" s="74" t="str">
        <f>'GENEL BİLGİ GİRİŞİ'!$B$1</f>
        <v>MİLLİ EĞİTİM BAKANLIĞI</v>
      </c>
      <c r="B1" s="75"/>
      <c r="C1" s="75"/>
      <c r="D1" s="75"/>
      <c r="E1" s="75"/>
      <c r="F1" s="76"/>
    </row>
    <row r="2" spans="1:9" ht="25.15" customHeight="1" x14ac:dyDescent="0.3">
      <c r="A2" s="79" t="str">
        <f>'GENEL BİLGİ GİRİŞİ'!$D$5</f>
        <v>2022-2023 ÖĞRETİM YILI</v>
      </c>
      <c r="B2" s="80"/>
      <c r="C2" s="80"/>
      <c r="D2" s="80"/>
      <c r="E2" s="80"/>
      <c r="F2" s="81"/>
    </row>
    <row r="3" spans="1:9" ht="25.15" customHeight="1" x14ac:dyDescent="0.3">
      <c r="A3" s="82" t="str">
        <f>'GENEL BİLGİ GİRİŞİ'!$D$3</f>
        <v>YILDIZ KIZ ATLETİZM ŞAMPİYON MELEKLER FİNAL MÜSABAKA LİSTESİ</v>
      </c>
      <c r="B3" s="83"/>
      <c r="C3" s="83"/>
      <c r="D3" s="83"/>
      <c r="E3" s="83"/>
      <c r="F3" s="84"/>
    </row>
    <row r="4" spans="1:9" ht="11.45" customHeight="1" x14ac:dyDescent="0.3">
      <c r="A4" s="53"/>
      <c r="B4" s="54"/>
      <c r="C4" s="54"/>
      <c r="D4" s="54"/>
      <c r="E4" s="54"/>
      <c r="F4" s="55"/>
    </row>
    <row r="5" spans="1:9" ht="25.15" customHeight="1" x14ac:dyDescent="0.3">
      <c r="A5" s="77" t="s">
        <v>11</v>
      </c>
      <c r="B5" s="78"/>
      <c r="C5" s="89"/>
      <c r="D5" s="89"/>
      <c r="E5" s="51" t="s">
        <v>25</v>
      </c>
      <c r="F5" s="49" t="str">
        <f>'GENEL BİLGİ GİRİŞİ'!$B$7</f>
        <v>09-10 MAYIS 2023</v>
      </c>
      <c r="G5" s="109"/>
      <c r="H5" s="110"/>
      <c r="I5" s="67"/>
    </row>
    <row r="6" spans="1:9" ht="25.15" customHeight="1" x14ac:dyDescent="0.3">
      <c r="A6" s="77" t="s">
        <v>3</v>
      </c>
      <c r="B6" s="78"/>
      <c r="C6" s="85" t="str">
        <f>'GENEL BİLGİ GİRİŞİ'!$B$3</f>
        <v>YILDIZ KIZ</v>
      </c>
      <c r="D6" s="85"/>
      <c r="E6" s="51" t="s">
        <v>26</v>
      </c>
      <c r="F6" s="47" t="str">
        <f>'GENEL BİLGİ GİRİŞİ'!$B$6</f>
        <v>ATATÜRK STADYUMU</v>
      </c>
      <c r="G6" s="109">
        <f>'GENEL BİLGİ GİRİŞİ'!B9</f>
        <v>39692</v>
      </c>
      <c r="H6" s="110"/>
      <c r="I6" s="67">
        <f>'GENEL BİLGİ GİRİŞİ'!C9</f>
        <v>40908</v>
      </c>
    </row>
    <row r="7" spans="1:9" s="22" customFormat="1" ht="25.15" customHeight="1" x14ac:dyDescent="0.25">
      <c r="A7" s="94" t="s">
        <v>8</v>
      </c>
      <c r="B7" s="94"/>
      <c r="C7" s="20"/>
      <c r="D7" s="90"/>
      <c r="E7" s="91"/>
      <c r="F7" s="92"/>
    </row>
    <row r="8" spans="1:9" s="22" customFormat="1" ht="75" customHeight="1" x14ac:dyDescent="0.25">
      <c r="A8" s="93" t="s">
        <v>47</v>
      </c>
      <c r="B8" s="93"/>
      <c r="C8" s="93"/>
      <c r="D8" s="93"/>
      <c r="E8" s="93"/>
      <c r="F8" s="93"/>
    </row>
    <row r="9" spans="1:9" ht="28.5" customHeight="1" thickBot="1" x14ac:dyDescent="0.35">
      <c r="A9" s="98" t="s">
        <v>5</v>
      </c>
      <c r="B9" s="99"/>
      <c r="C9" s="99"/>
      <c r="D9" s="99"/>
      <c r="E9" s="99"/>
      <c r="F9" s="100"/>
    </row>
    <row r="10" spans="1:9" ht="48" customHeight="1" thickBot="1" x14ac:dyDescent="0.35">
      <c r="A10" s="39" t="s">
        <v>0</v>
      </c>
      <c r="B10" s="40" t="s">
        <v>6</v>
      </c>
      <c r="C10" s="40" t="s">
        <v>17</v>
      </c>
      <c r="D10" s="40" t="s">
        <v>1</v>
      </c>
      <c r="E10" s="40" t="s">
        <v>7</v>
      </c>
      <c r="F10" s="41" t="s">
        <v>4</v>
      </c>
      <c r="I10" s="40" t="s">
        <v>1</v>
      </c>
    </row>
    <row r="11" spans="1:9" ht="30" customHeight="1" x14ac:dyDescent="0.3">
      <c r="A11" s="11">
        <v>1</v>
      </c>
      <c r="B11" s="42">
        <f>$C$7</f>
        <v>0</v>
      </c>
      <c r="C11" s="27" t="s">
        <v>21</v>
      </c>
      <c r="D11" s="63" t="s">
        <v>21</v>
      </c>
      <c r="E11" s="16">
        <f>$C$5</f>
        <v>0</v>
      </c>
      <c r="F11" s="33" t="s">
        <v>41</v>
      </c>
      <c r="G11" s="68" t="str">
        <f t="shared" ref="G11:G25" si="0">IF(C11="-","",(IF(AND(C11&gt;=$G$6,C11&lt;=$I$6)," ","YARIŞAMAZ")))</f>
        <v/>
      </c>
      <c r="H11" s="61">
        <f>IF(COUNTIF(I$11:$I11,I11)=1,MAX(H$10:$H10)+1,"")</f>
        <v>1</v>
      </c>
      <c r="I11" s="64" t="str">
        <f>D11</f>
        <v>-</v>
      </c>
    </row>
    <row r="12" spans="1:9" ht="30" customHeight="1" x14ac:dyDescent="0.3">
      <c r="A12" s="12">
        <v>2</v>
      </c>
      <c r="B12" s="10">
        <f t="shared" ref="B12:B25" si="1">$C$7</f>
        <v>0</v>
      </c>
      <c r="C12" s="21" t="s">
        <v>21</v>
      </c>
      <c r="D12" s="59" t="s">
        <v>21</v>
      </c>
      <c r="E12" s="14">
        <f t="shared" ref="E12:E20" si="2">$C$5</f>
        <v>0</v>
      </c>
      <c r="F12" s="28" t="s">
        <v>42</v>
      </c>
      <c r="G12" s="68" t="str">
        <f t="shared" si="0"/>
        <v/>
      </c>
      <c r="H12" s="61" t="str">
        <f>IF(COUNTIF(I$11:$I12,I12)=1,MAX(H$10:$H11)+1,"")</f>
        <v/>
      </c>
      <c r="I12" s="64" t="str">
        <f t="shared" ref="I12:I25" si="3">D12</f>
        <v>-</v>
      </c>
    </row>
    <row r="13" spans="1:9" ht="30" customHeight="1" x14ac:dyDescent="0.3">
      <c r="A13" s="12">
        <v>3</v>
      </c>
      <c r="B13" s="10">
        <f t="shared" si="1"/>
        <v>0</v>
      </c>
      <c r="C13" s="21" t="s">
        <v>21</v>
      </c>
      <c r="D13" s="59" t="s">
        <v>21</v>
      </c>
      <c r="E13" s="14">
        <f t="shared" si="2"/>
        <v>0</v>
      </c>
      <c r="F13" s="28" t="s">
        <v>22</v>
      </c>
      <c r="G13" s="68" t="str">
        <f t="shared" si="0"/>
        <v/>
      </c>
      <c r="H13" s="61" t="str">
        <f>IF(COUNTIF(I$11:$I13,I13)=1,MAX(H$10:$H12)+1,"")</f>
        <v/>
      </c>
      <c r="I13" s="64" t="str">
        <f t="shared" si="3"/>
        <v>-</v>
      </c>
    </row>
    <row r="14" spans="1:9" ht="30" customHeight="1" x14ac:dyDescent="0.3">
      <c r="A14" s="12">
        <v>4</v>
      </c>
      <c r="B14" s="10">
        <f t="shared" si="1"/>
        <v>0</v>
      </c>
      <c r="C14" s="21" t="s">
        <v>21</v>
      </c>
      <c r="D14" s="59" t="s">
        <v>21</v>
      </c>
      <c r="E14" s="14">
        <f t="shared" si="2"/>
        <v>0</v>
      </c>
      <c r="F14" s="28" t="s">
        <v>23</v>
      </c>
      <c r="G14" s="68" t="str">
        <f t="shared" si="0"/>
        <v/>
      </c>
      <c r="H14" s="61" t="str">
        <f>IF(COUNTIF(I$11:$I14,I14)=1,MAX(H$10:$H13)+1,"")</f>
        <v/>
      </c>
      <c r="I14" s="64" t="str">
        <f t="shared" si="3"/>
        <v>-</v>
      </c>
    </row>
    <row r="15" spans="1:9" ht="30" customHeight="1" x14ac:dyDescent="0.3">
      <c r="A15" s="12">
        <v>5</v>
      </c>
      <c r="B15" s="10">
        <f t="shared" si="1"/>
        <v>0</v>
      </c>
      <c r="C15" s="21" t="s">
        <v>21</v>
      </c>
      <c r="D15" s="59" t="s">
        <v>21</v>
      </c>
      <c r="E15" s="14">
        <f t="shared" si="2"/>
        <v>0</v>
      </c>
      <c r="F15" s="28" t="s">
        <v>50</v>
      </c>
      <c r="G15" s="68" t="str">
        <f t="shared" si="0"/>
        <v/>
      </c>
      <c r="H15" s="61" t="str">
        <f>IF(COUNTIF(I$11:$I15,I15)=1,MAX(H$10:$H14)+1,"")</f>
        <v/>
      </c>
      <c r="I15" s="64" t="str">
        <f t="shared" si="3"/>
        <v>-</v>
      </c>
    </row>
    <row r="16" spans="1:9" ht="30" customHeight="1" x14ac:dyDescent="0.3">
      <c r="A16" s="12">
        <v>6</v>
      </c>
      <c r="B16" s="10">
        <f t="shared" si="1"/>
        <v>0</v>
      </c>
      <c r="C16" s="21" t="s">
        <v>21</v>
      </c>
      <c r="D16" s="59" t="s">
        <v>21</v>
      </c>
      <c r="E16" s="14">
        <f t="shared" si="2"/>
        <v>0</v>
      </c>
      <c r="F16" s="28" t="s">
        <v>45</v>
      </c>
      <c r="G16" s="68" t="str">
        <f t="shared" si="0"/>
        <v/>
      </c>
      <c r="H16" s="61" t="str">
        <f>IF(COUNTIF(I$11:$I16,I16)=1,MAX(H$10:$H15)+1,"")</f>
        <v/>
      </c>
      <c r="I16" s="64" t="str">
        <f t="shared" si="3"/>
        <v>-</v>
      </c>
    </row>
    <row r="17" spans="1:9" ht="30" customHeight="1" x14ac:dyDescent="0.3">
      <c r="A17" s="12">
        <v>7</v>
      </c>
      <c r="B17" s="10">
        <f t="shared" si="1"/>
        <v>0</v>
      </c>
      <c r="C17" s="21" t="s">
        <v>21</v>
      </c>
      <c r="D17" s="59" t="s">
        <v>21</v>
      </c>
      <c r="E17" s="14">
        <f t="shared" si="2"/>
        <v>0</v>
      </c>
      <c r="F17" s="43" t="s">
        <v>27</v>
      </c>
      <c r="G17" s="68" t="str">
        <f t="shared" si="0"/>
        <v/>
      </c>
      <c r="H17" s="61" t="str">
        <f>IF(COUNTIF(I$11:$I17,I17)=1,MAX(H$10:$H16)+1,"")</f>
        <v/>
      </c>
      <c r="I17" s="64" t="str">
        <f t="shared" si="3"/>
        <v>-</v>
      </c>
    </row>
    <row r="18" spans="1:9" ht="30" customHeight="1" x14ac:dyDescent="0.3">
      <c r="A18" s="12">
        <v>8</v>
      </c>
      <c r="B18" s="10">
        <f t="shared" si="1"/>
        <v>0</v>
      </c>
      <c r="C18" s="21" t="s">
        <v>21</v>
      </c>
      <c r="D18" s="59" t="s">
        <v>21</v>
      </c>
      <c r="E18" s="14">
        <f t="shared" si="2"/>
        <v>0</v>
      </c>
      <c r="F18" s="43" t="s">
        <v>28</v>
      </c>
      <c r="G18" s="68" t="str">
        <f t="shared" si="0"/>
        <v/>
      </c>
      <c r="H18" s="61" t="str">
        <f>IF(COUNTIF(I$11:$I18,I18)=1,MAX(H$10:$H17)+1,"")</f>
        <v/>
      </c>
      <c r="I18" s="64" t="str">
        <f t="shared" si="3"/>
        <v>-</v>
      </c>
    </row>
    <row r="19" spans="1:9" ht="30" customHeight="1" x14ac:dyDescent="0.3">
      <c r="A19" s="12">
        <v>9</v>
      </c>
      <c r="B19" s="10">
        <f t="shared" si="1"/>
        <v>0</v>
      </c>
      <c r="C19" s="21" t="s">
        <v>21</v>
      </c>
      <c r="D19" s="59" t="s">
        <v>21</v>
      </c>
      <c r="E19" s="14">
        <f t="shared" si="2"/>
        <v>0</v>
      </c>
      <c r="F19" s="43" t="s">
        <v>29</v>
      </c>
      <c r="G19" s="68" t="str">
        <f t="shared" si="0"/>
        <v/>
      </c>
      <c r="H19" s="61" t="str">
        <f>IF(COUNTIF(I$11:$I19,I19)=1,MAX(H$10:$H18)+1,"")</f>
        <v/>
      </c>
      <c r="I19" s="64" t="str">
        <f t="shared" si="3"/>
        <v>-</v>
      </c>
    </row>
    <row r="20" spans="1:9" ht="30" customHeight="1" thickBot="1" x14ac:dyDescent="0.35">
      <c r="A20" s="12">
        <v>10</v>
      </c>
      <c r="B20" s="10">
        <f t="shared" si="1"/>
        <v>0</v>
      </c>
      <c r="C20" s="21" t="s">
        <v>21</v>
      </c>
      <c r="D20" s="59" t="s">
        <v>21</v>
      </c>
      <c r="E20" s="14">
        <f t="shared" si="2"/>
        <v>0</v>
      </c>
      <c r="F20" s="43" t="s">
        <v>30</v>
      </c>
      <c r="G20" s="68" t="str">
        <f t="shared" si="0"/>
        <v/>
      </c>
      <c r="H20" s="61" t="str">
        <f>IF(COUNTIF(I$11:$I20,I20)=1,MAX(H$10:$H19)+1,"")</f>
        <v/>
      </c>
      <c r="I20" s="64" t="str">
        <f t="shared" si="3"/>
        <v>-</v>
      </c>
    </row>
    <row r="21" spans="1:9" s="22" customFormat="1" ht="30" customHeight="1" x14ac:dyDescent="0.25">
      <c r="A21" s="15">
        <v>11</v>
      </c>
      <c r="B21" s="16">
        <f t="shared" si="1"/>
        <v>0</v>
      </c>
      <c r="C21" s="32" t="s">
        <v>21</v>
      </c>
      <c r="D21" s="58" t="s">
        <v>21</v>
      </c>
      <c r="E21" s="101">
        <f>$C$5</f>
        <v>0</v>
      </c>
      <c r="F21" s="95" t="s">
        <v>44</v>
      </c>
      <c r="G21" s="68" t="str">
        <f t="shared" si="0"/>
        <v/>
      </c>
      <c r="H21" s="61" t="str">
        <f>IF(COUNTIF(I$11:$I21,I21)=1,MAX(H$10:$H20)+1,"")</f>
        <v/>
      </c>
      <c r="I21" s="64" t="str">
        <f t="shared" si="3"/>
        <v>-</v>
      </c>
    </row>
    <row r="22" spans="1:9" s="22" customFormat="1" ht="30" customHeight="1" x14ac:dyDescent="0.25">
      <c r="A22" s="25">
        <v>12</v>
      </c>
      <c r="B22" s="14">
        <f t="shared" si="1"/>
        <v>0</v>
      </c>
      <c r="C22" s="21" t="s">
        <v>21</v>
      </c>
      <c r="D22" s="59" t="s">
        <v>21</v>
      </c>
      <c r="E22" s="102"/>
      <c r="F22" s="96"/>
      <c r="G22" s="68" t="str">
        <f t="shared" si="0"/>
        <v/>
      </c>
      <c r="H22" s="61" t="str">
        <f>IF(COUNTIF(I$11:$I22,I22)=1,MAX(H$10:$H21)+1,"")</f>
        <v/>
      </c>
      <c r="I22" s="64" t="str">
        <f t="shared" si="3"/>
        <v>-</v>
      </c>
    </row>
    <row r="23" spans="1:9" s="22" customFormat="1" ht="30" customHeight="1" x14ac:dyDescent="0.25">
      <c r="A23" s="17">
        <v>13</v>
      </c>
      <c r="B23" s="14">
        <f t="shared" si="1"/>
        <v>0</v>
      </c>
      <c r="C23" s="21" t="s">
        <v>21</v>
      </c>
      <c r="D23" s="59" t="s">
        <v>21</v>
      </c>
      <c r="E23" s="102"/>
      <c r="F23" s="96"/>
      <c r="G23" s="68" t="str">
        <f t="shared" si="0"/>
        <v/>
      </c>
      <c r="H23" s="61" t="str">
        <f>IF(COUNTIF(I$11:$I23,I23)=1,MAX(H$10:$H22)+1,"")</f>
        <v/>
      </c>
      <c r="I23" s="64" t="str">
        <f t="shared" si="3"/>
        <v>-</v>
      </c>
    </row>
    <row r="24" spans="1:9" s="22" customFormat="1" ht="30" customHeight="1" x14ac:dyDescent="0.25">
      <c r="A24" s="17">
        <v>14</v>
      </c>
      <c r="B24" s="14">
        <f t="shared" si="1"/>
        <v>0</v>
      </c>
      <c r="C24" s="21" t="s">
        <v>21</v>
      </c>
      <c r="D24" s="59" t="s">
        <v>21</v>
      </c>
      <c r="E24" s="102"/>
      <c r="F24" s="96"/>
      <c r="G24" s="68" t="str">
        <f t="shared" si="0"/>
        <v/>
      </c>
      <c r="H24" s="61" t="str">
        <f>IF(COUNTIF(I$11:$I24,I24)=1,MAX(H$10:$H23)+1,"")</f>
        <v/>
      </c>
      <c r="I24" s="64" t="str">
        <f t="shared" si="3"/>
        <v>-</v>
      </c>
    </row>
    <row r="25" spans="1:9" s="22" customFormat="1" ht="30" customHeight="1" thickBot="1" x14ac:dyDescent="0.3">
      <c r="A25" s="18">
        <v>15</v>
      </c>
      <c r="B25" s="19">
        <f t="shared" si="1"/>
        <v>0</v>
      </c>
      <c r="C25" s="29" t="s">
        <v>21</v>
      </c>
      <c r="D25" s="60" t="s">
        <v>21</v>
      </c>
      <c r="E25" s="103"/>
      <c r="F25" s="97"/>
      <c r="G25" s="68" t="str">
        <f t="shared" si="0"/>
        <v/>
      </c>
      <c r="H25" s="61" t="str">
        <f>IF(COUNTIF(I$11:$I25,I25)=1,MAX(H$10:$H24)+1,"")</f>
        <v/>
      </c>
      <c r="I25" s="64" t="str">
        <f t="shared" si="3"/>
        <v>-</v>
      </c>
    </row>
    <row r="26" spans="1:9" s="22" customFormat="1" ht="30" customHeight="1" thickBot="1" x14ac:dyDescent="0.3">
      <c r="A26" s="105" t="str">
        <f>'GENEL BİLGİ GİRİŞİ'!A8</f>
        <v>Yaş Kategorisi:</v>
      </c>
      <c r="B26" s="106"/>
      <c r="C26" s="106"/>
      <c r="D26" s="107" t="str">
        <f>'GENEL BİLGİ GİRİŞİ'!B8</f>
        <v>01.09.2008 - 2009 - 2010 - 2011 Doğumlular</v>
      </c>
      <c r="E26" s="107"/>
      <c r="F26" s="108"/>
      <c r="H26" s="62">
        <f>SUM(H11:H25)</f>
        <v>1</v>
      </c>
    </row>
    <row r="27" spans="1:9" ht="30" customHeight="1" thickBot="1" x14ac:dyDescent="0.35">
      <c r="A27" s="104" t="s">
        <v>18</v>
      </c>
      <c r="B27" s="104"/>
      <c r="C27" s="22"/>
      <c r="D27" s="22"/>
      <c r="E27" s="30" t="s">
        <v>20</v>
      </c>
      <c r="F27" s="31"/>
    </row>
    <row r="28" spans="1:9" ht="30" customHeight="1" x14ac:dyDescent="0.3">
      <c r="A28" s="111" t="s">
        <v>19</v>
      </c>
      <c r="B28" s="112"/>
      <c r="C28" s="113"/>
      <c r="D28" s="113"/>
      <c r="E28" s="37" t="s">
        <v>19</v>
      </c>
      <c r="F28" s="44"/>
    </row>
    <row r="29" spans="1:9" ht="30" customHeight="1" x14ac:dyDescent="0.3">
      <c r="A29" s="114" t="s">
        <v>9</v>
      </c>
      <c r="B29" s="115"/>
      <c r="C29" s="116"/>
      <c r="D29" s="116"/>
      <c r="E29" s="24" t="s">
        <v>9</v>
      </c>
      <c r="F29" s="45"/>
    </row>
    <row r="30" spans="1:9" ht="30" customHeight="1" thickBot="1" x14ac:dyDescent="0.35">
      <c r="A30" s="86" t="s">
        <v>10</v>
      </c>
      <c r="B30" s="87"/>
      <c r="C30" s="88"/>
      <c r="D30" s="88"/>
      <c r="E30" s="38" t="s">
        <v>10</v>
      </c>
      <c r="F30" s="46"/>
    </row>
  </sheetData>
  <sheetProtection algorithmName="SHA-512" hashValue="Deyy9Sh2VRuz6tJyltA1WwXdasL8w8NKb9iuYQ8+88ecR44aGVEv0kiJrJL+g2HS6eU1S9P6X1oAtAiZy08THQ==" saltValue="WHMgSYjGNHQzZSzqgOtMKw==" spinCount="100000" sheet="1" objects="1" scenarios="1"/>
  <mergeCells count="24">
    <mergeCell ref="G5:H5"/>
    <mergeCell ref="A28:B28"/>
    <mergeCell ref="C28:D28"/>
    <mergeCell ref="A29:B29"/>
    <mergeCell ref="C29:D29"/>
    <mergeCell ref="G6:H6"/>
    <mergeCell ref="A30:B30"/>
    <mergeCell ref="C30:D30"/>
    <mergeCell ref="C5:D5"/>
    <mergeCell ref="D7:F7"/>
    <mergeCell ref="A8:F8"/>
    <mergeCell ref="A7:B7"/>
    <mergeCell ref="F21:F25"/>
    <mergeCell ref="A9:F9"/>
    <mergeCell ref="E21:E25"/>
    <mergeCell ref="A27:B27"/>
    <mergeCell ref="A26:C26"/>
    <mergeCell ref="D26:F26"/>
    <mergeCell ref="A1:F1"/>
    <mergeCell ref="A5:B5"/>
    <mergeCell ref="A6:B6"/>
    <mergeCell ref="A2:F2"/>
    <mergeCell ref="A3:F3"/>
    <mergeCell ref="C6:D6"/>
  </mergeCells>
  <phoneticPr fontId="0" type="noConversion"/>
  <conditionalFormatting sqref="D11:D12">
    <cfRule type="duplicateValues" dxfId="8" priority="1"/>
  </conditionalFormatting>
  <conditionalFormatting sqref="E11:E22 B11:B25">
    <cfRule type="cellIs" dxfId="7" priority="4" stopIfTrue="1" operator="equal">
      <formula>0</formula>
    </cfRule>
  </conditionalFormatting>
  <conditionalFormatting sqref="H11:H25">
    <cfRule type="cellIs" dxfId="6" priority="3" operator="greaterThan">
      <formula>10</formula>
    </cfRule>
  </conditionalFormatting>
  <conditionalFormatting sqref="H26">
    <cfRule type="cellIs" dxfId="5" priority="2" operator="greaterThan">
      <formula>66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30"/>
  <sheetViews>
    <sheetView tabSelected="1" view="pageBreakPreview" zoomScaleSheetLayoutView="100" workbookViewId="0">
      <selection activeCell="D13" sqref="D13"/>
    </sheetView>
  </sheetViews>
  <sheetFormatPr defaultColWidth="8.85546875" defaultRowHeight="16.5" x14ac:dyDescent="0.25"/>
  <cols>
    <col min="1" max="1" width="8.85546875" style="22"/>
    <col min="2" max="2" width="9.42578125" style="22" bestFit="1" customWidth="1"/>
    <col min="3" max="3" width="16.28515625" style="22" customWidth="1"/>
    <col min="4" max="4" width="36" style="22" customWidth="1"/>
    <col min="5" max="5" width="29.7109375" style="22" customWidth="1"/>
    <col min="6" max="6" width="30.7109375" style="23" customWidth="1"/>
    <col min="7" max="7" width="13.28515625" style="22" customWidth="1"/>
    <col min="8" max="8" width="8.85546875" style="22"/>
    <col min="9" max="9" width="33.140625" style="22" customWidth="1"/>
    <col min="10" max="16384" width="8.85546875" style="22"/>
  </cols>
  <sheetData>
    <row r="1" spans="1:9" ht="104.25" customHeight="1" x14ac:dyDescent="0.25">
      <c r="A1" s="74" t="str">
        <f>'GENEL BİLGİ GİRİŞİ'!$B$1</f>
        <v>MİLLİ EĞİTİM BAKANLIĞI</v>
      </c>
      <c r="B1" s="75"/>
      <c r="C1" s="75"/>
      <c r="D1" s="75"/>
      <c r="E1" s="75"/>
      <c r="F1" s="76"/>
    </row>
    <row r="2" spans="1:9" s="9" customFormat="1" ht="25.15" customHeight="1" x14ac:dyDescent="0.3">
      <c r="A2" s="79" t="str">
        <f>'GENEL BİLGİ GİRİŞİ'!$D$5</f>
        <v>2022-2023 ÖĞRETİM YILI</v>
      </c>
      <c r="B2" s="80"/>
      <c r="C2" s="80"/>
      <c r="D2" s="80"/>
      <c r="E2" s="80"/>
      <c r="F2" s="81"/>
    </row>
    <row r="3" spans="1:9" s="9" customFormat="1" ht="25.15" customHeight="1" x14ac:dyDescent="0.3">
      <c r="A3" s="82" t="str">
        <f>'GENEL BİLGİ GİRİŞİ'!$D$4</f>
        <v>YILDIZ ERKEK ATLETİZM ŞAMPİYON MELEKLER FİNAL MÜSABAKA LİSTESİ</v>
      </c>
      <c r="B3" s="83"/>
      <c r="C3" s="83"/>
      <c r="D3" s="83"/>
      <c r="E3" s="83"/>
      <c r="F3" s="84"/>
    </row>
    <row r="4" spans="1:9" s="9" customFormat="1" ht="11.45" customHeight="1" x14ac:dyDescent="0.3">
      <c r="A4" s="53"/>
      <c r="B4" s="54"/>
      <c r="C4" s="54"/>
      <c r="D4" s="54"/>
      <c r="E4" s="54"/>
      <c r="F4" s="55"/>
    </row>
    <row r="5" spans="1:9" ht="25.15" customHeight="1" x14ac:dyDescent="0.25">
      <c r="A5" s="120" t="s">
        <v>2</v>
      </c>
      <c r="B5" s="121"/>
      <c r="C5" s="89"/>
      <c r="D5" s="89"/>
      <c r="E5" s="52" t="s">
        <v>25</v>
      </c>
      <c r="F5" s="50" t="str">
        <f>'GENEL BİLGİ GİRİŞİ'!$B$7</f>
        <v>09-10 MAYIS 2023</v>
      </c>
    </row>
    <row r="6" spans="1:9" ht="25.15" customHeight="1" x14ac:dyDescent="0.25">
      <c r="A6" s="120" t="s">
        <v>3</v>
      </c>
      <c r="B6" s="121"/>
      <c r="C6" s="122" t="str">
        <f>'GENEL BİLGİ GİRİŞİ'!$B$4</f>
        <v>YILDIZ ERKEK</v>
      </c>
      <c r="D6" s="122"/>
      <c r="E6" s="52" t="s">
        <v>26</v>
      </c>
      <c r="F6" s="48" t="str">
        <f>'GENEL BİLGİ GİRİŞİ'!$B$6</f>
        <v>ATATÜRK STADYUMU</v>
      </c>
      <c r="G6" s="109">
        <f>'GENEL BİLGİ GİRİŞİ'!B9</f>
        <v>39692</v>
      </c>
      <c r="H6" s="110"/>
      <c r="I6" s="67">
        <f>'GENEL BİLGİ GİRİŞİ'!C9</f>
        <v>40908</v>
      </c>
    </row>
    <row r="7" spans="1:9" ht="25.15" customHeight="1" x14ac:dyDescent="0.25">
      <c r="A7" s="94" t="s">
        <v>8</v>
      </c>
      <c r="B7" s="94"/>
      <c r="C7" s="20"/>
      <c r="D7" s="90"/>
      <c r="E7" s="91"/>
      <c r="F7" s="92"/>
    </row>
    <row r="8" spans="1:9" ht="75" customHeight="1" x14ac:dyDescent="0.25">
      <c r="A8" s="93" t="s">
        <v>47</v>
      </c>
      <c r="B8" s="93"/>
      <c r="C8" s="93"/>
      <c r="D8" s="93"/>
      <c r="E8" s="93"/>
      <c r="F8" s="93"/>
    </row>
    <row r="9" spans="1:9" ht="28.5" customHeight="1" thickBot="1" x14ac:dyDescent="0.3">
      <c r="A9" s="117" t="s">
        <v>5</v>
      </c>
      <c r="B9" s="118"/>
      <c r="C9" s="118"/>
      <c r="D9" s="118"/>
      <c r="E9" s="118"/>
      <c r="F9" s="119"/>
    </row>
    <row r="10" spans="1:9" ht="48" customHeight="1" thickBot="1" x14ac:dyDescent="0.35">
      <c r="A10" s="34" t="s">
        <v>0</v>
      </c>
      <c r="B10" s="35" t="s">
        <v>6</v>
      </c>
      <c r="C10" s="35" t="s">
        <v>17</v>
      </c>
      <c r="D10" s="35" t="s">
        <v>1</v>
      </c>
      <c r="E10" s="35" t="s">
        <v>7</v>
      </c>
      <c r="F10" s="36" t="s">
        <v>4</v>
      </c>
      <c r="H10" s="9"/>
      <c r="I10" s="40" t="s">
        <v>1</v>
      </c>
    </row>
    <row r="11" spans="1:9" ht="30" customHeight="1" x14ac:dyDescent="0.25">
      <c r="A11" s="25">
        <v>1</v>
      </c>
      <c r="B11" s="26">
        <f>$C$7</f>
        <v>0</v>
      </c>
      <c r="C11" s="27" t="s">
        <v>21</v>
      </c>
      <c r="D11" s="63" t="s">
        <v>21</v>
      </c>
      <c r="E11" s="16">
        <f>$C$5</f>
        <v>0</v>
      </c>
      <c r="F11" s="33" t="s">
        <v>41</v>
      </c>
      <c r="G11" s="68" t="str">
        <f>IF(C11="-","",(IF(AND(C11&gt;=$G$6,C11&lt;=$I$6)," ","YARIŞAMAZ")))</f>
        <v/>
      </c>
      <c r="H11" s="61">
        <f>IF(COUNTIF(I$11:$I11,I11)=1,MAX(H$10:$H10)+1,"")</f>
        <v>1</v>
      </c>
      <c r="I11" s="64" t="str">
        <f>D11</f>
        <v>-</v>
      </c>
    </row>
    <row r="12" spans="1:9" ht="30" customHeight="1" x14ac:dyDescent="0.25">
      <c r="A12" s="17">
        <v>2</v>
      </c>
      <c r="B12" s="14">
        <f t="shared" ref="B12:B25" si="0">$C$7</f>
        <v>0</v>
      </c>
      <c r="C12" s="21" t="s">
        <v>21</v>
      </c>
      <c r="D12" s="59" t="s">
        <v>21</v>
      </c>
      <c r="E12" s="14">
        <f t="shared" ref="E12:E20" si="1">$C$5</f>
        <v>0</v>
      </c>
      <c r="F12" s="28" t="s">
        <v>42</v>
      </c>
      <c r="G12" s="68" t="str">
        <f t="shared" ref="G12:G25" si="2">IF(C12="-","",(IF(AND(C12&gt;=$G$6,C12&lt;=$I$6)," ","YARIŞAMAZ")))</f>
        <v/>
      </c>
      <c r="H12" s="61" t="str">
        <f>IF(COUNTIF(I$11:$I12,I12)=1,MAX(H$10:$H11)+1,"")</f>
        <v/>
      </c>
      <c r="I12" s="64" t="str">
        <f t="shared" ref="I12:I25" si="3">D12</f>
        <v>-</v>
      </c>
    </row>
    <row r="13" spans="1:9" ht="30" customHeight="1" x14ac:dyDescent="0.25">
      <c r="A13" s="17">
        <v>3</v>
      </c>
      <c r="B13" s="14">
        <f t="shared" si="0"/>
        <v>0</v>
      </c>
      <c r="C13" s="21" t="s">
        <v>21</v>
      </c>
      <c r="D13" s="59" t="s">
        <v>21</v>
      </c>
      <c r="E13" s="14">
        <f t="shared" si="1"/>
        <v>0</v>
      </c>
      <c r="F13" s="28" t="s">
        <v>22</v>
      </c>
      <c r="G13" s="68" t="str">
        <f t="shared" si="2"/>
        <v/>
      </c>
      <c r="H13" s="61" t="str">
        <f>IF(COUNTIF(I$11:$I13,I13)=1,MAX(H$10:$H12)+1,"")</f>
        <v/>
      </c>
      <c r="I13" s="64" t="str">
        <f t="shared" si="3"/>
        <v>-</v>
      </c>
    </row>
    <row r="14" spans="1:9" ht="30" customHeight="1" x14ac:dyDescent="0.25">
      <c r="A14" s="17">
        <v>4</v>
      </c>
      <c r="B14" s="14">
        <f t="shared" si="0"/>
        <v>0</v>
      </c>
      <c r="C14" s="69" t="s">
        <v>21</v>
      </c>
      <c r="D14" s="59" t="s">
        <v>21</v>
      </c>
      <c r="E14" s="14">
        <f t="shared" si="1"/>
        <v>0</v>
      </c>
      <c r="F14" s="28" t="s">
        <v>43</v>
      </c>
      <c r="G14" s="68" t="str">
        <f t="shared" si="2"/>
        <v/>
      </c>
      <c r="H14" s="61" t="str">
        <f>IF(COUNTIF(I$11:$I14,I14)=1,MAX(H$10:$H13)+1,"")</f>
        <v/>
      </c>
      <c r="I14" s="64" t="str">
        <f t="shared" si="3"/>
        <v>-</v>
      </c>
    </row>
    <row r="15" spans="1:9" ht="30" customHeight="1" x14ac:dyDescent="0.25">
      <c r="A15" s="17">
        <v>5</v>
      </c>
      <c r="B15" s="14">
        <f t="shared" si="0"/>
        <v>0</v>
      </c>
      <c r="C15" s="21" t="s">
        <v>21</v>
      </c>
      <c r="D15" s="59" t="s">
        <v>21</v>
      </c>
      <c r="E15" s="14">
        <f t="shared" si="1"/>
        <v>0</v>
      </c>
      <c r="F15" s="28" t="s">
        <v>51</v>
      </c>
      <c r="G15" s="68" t="str">
        <f t="shared" si="2"/>
        <v/>
      </c>
      <c r="H15" s="61" t="str">
        <f>IF(COUNTIF(I$11:$I15,I15)=1,MAX(H$10:$H14)+1,"")</f>
        <v/>
      </c>
      <c r="I15" s="64" t="str">
        <f t="shared" si="3"/>
        <v>-</v>
      </c>
    </row>
    <row r="16" spans="1:9" ht="30" customHeight="1" x14ac:dyDescent="0.25">
      <c r="A16" s="17">
        <v>6</v>
      </c>
      <c r="B16" s="14">
        <f t="shared" si="0"/>
        <v>0</v>
      </c>
      <c r="C16" s="21" t="s">
        <v>21</v>
      </c>
      <c r="D16" s="59" t="s">
        <v>21</v>
      </c>
      <c r="E16" s="14">
        <f t="shared" si="1"/>
        <v>0</v>
      </c>
      <c r="F16" s="28" t="s">
        <v>24</v>
      </c>
      <c r="G16" s="68" t="str">
        <f t="shared" si="2"/>
        <v/>
      </c>
      <c r="H16" s="61" t="str">
        <f>IF(COUNTIF(I$11:$I16,I16)=1,MAX(H$10:$H15)+1,"")</f>
        <v/>
      </c>
      <c r="I16" s="64" t="str">
        <f t="shared" si="3"/>
        <v>-</v>
      </c>
    </row>
    <row r="17" spans="1:9" ht="30" customHeight="1" x14ac:dyDescent="0.25">
      <c r="A17" s="17">
        <v>7</v>
      </c>
      <c r="B17" s="14">
        <f t="shared" si="0"/>
        <v>0</v>
      </c>
      <c r="C17" s="21" t="s">
        <v>21</v>
      </c>
      <c r="D17" s="59" t="s">
        <v>21</v>
      </c>
      <c r="E17" s="14">
        <f t="shared" si="1"/>
        <v>0</v>
      </c>
      <c r="F17" s="43" t="s">
        <v>27</v>
      </c>
      <c r="G17" s="68" t="str">
        <f t="shared" si="2"/>
        <v/>
      </c>
      <c r="H17" s="61" t="str">
        <f>IF(COUNTIF(I$11:$I17,I17)=1,MAX(H$10:$H16)+1,"")</f>
        <v/>
      </c>
      <c r="I17" s="64" t="str">
        <f t="shared" si="3"/>
        <v>-</v>
      </c>
    </row>
    <row r="18" spans="1:9" ht="30" customHeight="1" x14ac:dyDescent="0.25">
      <c r="A18" s="17">
        <v>8</v>
      </c>
      <c r="B18" s="14">
        <f t="shared" si="0"/>
        <v>0</v>
      </c>
      <c r="C18" s="21" t="s">
        <v>21</v>
      </c>
      <c r="D18" s="59" t="s">
        <v>21</v>
      </c>
      <c r="E18" s="14">
        <f t="shared" si="1"/>
        <v>0</v>
      </c>
      <c r="F18" s="43" t="s">
        <v>28</v>
      </c>
      <c r="G18" s="68" t="str">
        <f t="shared" si="2"/>
        <v/>
      </c>
      <c r="H18" s="61" t="str">
        <f>IF(COUNTIF(I$11:$I18,I18)=1,MAX(H$10:$H17)+1,"")</f>
        <v/>
      </c>
      <c r="I18" s="64" t="str">
        <f t="shared" si="3"/>
        <v>-</v>
      </c>
    </row>
    <row r="19" spans="1:9" ht="30" customHeight="1" x14ac:dyDescent="0.25">
      <c r="A19" s="17">
        <v>9</v>
      </c>
      <c r="B19" s="14">
        <f t="shared" si="0"/>
        <v>0</v>
      </c>
      <c r="C19" s="21" t="s">
        <v>21</v>
      </c>
      <c r="D19" s="59" t="s">
        <v>21</v>
      </c>
      <c r="E19" s="14">
        <f t="shared" si="1"/>
        <v>0</v>
      </c>
      <c r="F19" s="43" t="s">
        <v>29</v>
      </c>
      <c r="G19" s="68" t="str">
        <f t="shared" si="2"/>
        <v/>
      </c>
      <c r="H19" s="61" t="str">
        <f>IF(COUNTIF(I$11:$I19,I19)=1,MAX(H$10:$H18)+1,"")</f>
        <v/>
      </c>
      <c r="I19" s="64" t="str">
        <f t="shared" si="3"/>
        <v>-</v>
      </c>
    </row>
    <row r="20" spans="1:9" ht="30" customHeight="1" thickBot="1" x14ac:dyDescent="0.3">
      <c r="A20" s="17">
        <v>10</v>
      </c>
      <c r="B20" s="14">
        <f t="shared" si="0"/>
        <v>0</v>
      </c>
      <c r="C20" s="21" t="s">
        <v>21</v>
      </c>
      <c r="D20" s="59" t="s">
        <v>21</v>
      </c>
      <c r="E20" s="14">
        <f t="shared" si="1"/>
        <v>0</v>
      </c>
      <c r="F20" s="43" t="s">
        <v>30</v>
      </c>
      <c r="G20" s="68" t="str">
        <f t="shared" si="2"/>
        <v/>
      </c>
      <c r="H20" s="61" t="str">
        <f>IF(COUNTIF(I$11:$I20,I20)=1,MAX(H$10:$H19)+1,"")</f>
        <v/>
      </c>
      <c r="I20" s="64" t="str">
        <f t="shared" si="3"/>
        <v>-</v>
      </c>
    </row>
    <row r="21" spans="1:9" ht="30" customHeight="1" x14ac:dyDescent="0.25">
      <c r="A21" s="15">
        <v>11</v>
      </c>
      <c r="B21" s="16">
        <f t="shared" si="0"/>
        <v>0</v>
      </c>
      <c r="C21" s="32" t="s">
        <v>21</v>
      </c>
      <c r="D21" s="58" t="s">
        <v>21</v>
      </c>
      <c r="E21" s="101">
        <f>$C$5</f>
        <v>0</v>
      </c>
      <c r="F21" s="95" t="s">
        <v>44</v>
      </c>
      <c r="G21" s="68" t="str">
        <f t="shared" si="2"/>
        <v/>
      </c>
      <c r="H21" s="61" t="str">
        <f>IF(COUNTIF(I$11:$I21,I21)=1,MAX(H$10:$H20)+1,"")</f>
        <v/>
      </c>
      <c r="I21" s="64" t="str">
        <f t="shared" si="3"/>
        <v>-</v>
      </c>
    </row>
    <row r="22" spans="1:9" ht="30" customHeight="1" x14ac:dyDescent="0.25">
      <c r="A22" s="25">
        <v>12</v>
      </c>
      <c r="B22" s="14">
        <f t="shared" si="0"/>
        <v>0</v>
      </c>
      <c r="C22" s="21" t="s">
        <v>21</v>
      </c>
      <c r="D22" s="59" t="s">
        <v>21</v>
      </c>
      <c r="E22" s="102"/>
      <c r="F22" s="96"/>
      <c r="G22" s="68" t="str">
        <f t="shared" si="2"/>
        <v/>
      </c>
      <c r="H22" s="61" t="str">
        <f>IF(COUNTIF(I$11:$I22,I22)=1,MAX(H$10:$H21)+1,"")</f>
        <v/>
      </c>
      <c r="I22" s="64" t="str">
        <f t="shared" si="3"/>
        <v>-</v>
      </c>
    </row>
    <row r="23" spans="1:9" ht="30" customHeight="1" x14ac:dyDescent="0.25">
      <c r="A23" s="17">
        <v>13</v>
      </c>
      <c r="B23" s="14">
        <f t="shared" si="0"/>
        <v>0</v>
      </c>
      <c r="C23" s="21" t="s">
        <v>21</v>
      </c>
      <c r="D23" s="59" t="s">
        <v>21</v>
      </c>
      <c r="E23" s="102"/>
      <c r="F23" s="96"/>
      <c r="G23" s="68" t="str">
        <f t="shared" si="2"/>
        <v/>
      </c>
      <c r="H23" s="61" t="str">
        <f>IF(COUNTIF(I$11:$I23,I23)=1,MAX(H$10:$H22)+1,"")</f>
        <v/>
      </c>
      <c r="I23" s="64" t="str">
        <f t="shared" si="3"/>
        <v>-</v>
      </c>
    </row>
    <row r="24" spans="1:9" ht="30" customHeight="1" x14ac:dyDescent="0.25">
      <c r="A24" s="17">
        <v>14</v>
      </c>
      <c r="B24" s="14">
        <f t="shared" si="0"/>
        <v>0</v>
      </c>
      <c r="C24" s="21" t="s">
        <v>21</v>
      </c>
      <c r="D24" s="59" t="s">
        <v>21</v>
      </c>
      <c r="E24" s="102"/>
      <c r="F24" s="96"/>
      <c r="G24" s="68" t="str">
        <f t="shared" si="2"/>
        <v/>
      </c>
      <c r="H24" s="61" t="str">
        <f>IF(COUNTIF(I$11:$I24,I24)=1,MAX(H$10:$H23)+1,"")</f>
        <v/>
      </c>
      <c r="I24" s="64" t="str">
        <f t="shared" si="3"/>
        <v>-</v>
      </c>
    </row>
    <row r="25" spans="1:9" ht="30" customHeight="1" thickBot="1" x14ac:dyDescent="0.3">
      <c r="A25" s="18">
        <v>15</v>
      </c>
      <c r="B25" s="19">
        <f t="shared" si="0"/>
        <v>0</v>
      </c>
      <c r="C25" s="29" t="s">
        <v>21</v>
      </c>
      <c r="D25" s="60" t="s">
        <v>21</v>
      </c>
      <c r="E25" s="103"/>
      <c r="F25" s="97"/>
      <c r="G25" s="68" t="str">
        <f t="shared" si="2"/>
        <v/>
      </c>
      <c r="H25" s="61" t="str">
        <f>IF(COUNTIF(I$11:$I25,I25)=1,MAX(H$10:$H24)+1,"")</f>
        <v/>
      </c>
      <c r="I25" s="64" t="str">
        <f t="shared" si="3"/>
        <v>-</v>
      </c>
    </row>
    <row r="26" spans="1:9" ht="30" customHeight="1" thickBot="1" x14ac:dyDescent="0.3">
      <c r="A26" s="105" t="str">
        <f>'GENEL BİLGİ GİRİŞİ'!A8</f>
        <v>Yaş Kategorisi:</v>
      </c>
      <c r="B26" s="106"/>
      <c r="C26" s="106"/>
      <c r="D26" s="107" t="str">
        <f>'GENEL BİLGİ GİRİŞİ'!B8</f>
        <v>01.09.2008 - 2009 - 2010 - 2011 Doğumlular</v>
      </c>
      <c r="E26" s="107"/>
      <c r="F26" s="108"/>
      <c r="G26" s="68"/>
      <c r="H26" s="62">
        <f>SUM(H11:H25)</f>
        <v>1</v>
      </c>
    </row>
    <row r="27" spans="1:9" ht="30" customHeight="1" thickBot="1" x14ac:dyDescent="0.3">
      <c r="A27" s="104" t="s">
        <v>18</v>
      </c>
      <c r="B27" s="104"/>
      <c r="E27" s="30" t="s">
        <v>20</v>
      </c>
      <c r="F27" s="31"/>
      <c r="G27" s="68"/>
    </row>
    <row r="28" spans="1:9" ht="30" customHeight="1" x14ac:dyDescent="0.25">
      <c r="A28" s="111" t="s">
        <v>19</v>
      </c>
      <c r="B28" s="112"/>
      <c r="C28" s="113"/>
      <c r="D28" s="113"/>
      <c r="E28" s="37" t="s">
        <v>19</v>
      </c>
      <c r="F28" s="44"/>
      <c r="G28" s="68"/>
    </row>
    <row r="29" spans="1:9" ht="30" customHeight="1" x14ac:dyDescent="0.25">
      <c r="A29" s="114" t="s">
        <v>9</v>
      </c>
      <c r="B29" s="115"/>
      <c r="C29" s="116"/>
      <c r="D29" s="116"/>
      <c r="E29" s="24" t="s">
        <v>9</v>
      </c>
      <c r="F29" s="45"/>
      <c r="G29" s="68"/>
    </row>
    <row r="30" spans="1:9" ht="30" customHeight="1" thickBot="1" x14ac:dyDescent="0.3">
      <c r="A30" s="86" t="s">
        <v>10</v>
      </c>
      <c r="B30" s="87"/>
      <c r="C30" s="88"/>
      <c r="D30" s="88"/>
      <c r="E30" s="38" t="s">
        <v>10</v>
      </c>
      <c r="F30" s="46"/>
      <c r="G30" s="68"/>
    </row>
  </sheetData>
  <sheetProtection algorithmName="SHA-512" hashValue="XfBPgL6SGtabWo7+sv4vtSBNPiRSVKc2Iqnt5l52iDvJ2AcUzs8Wog5r215APcwAVKF9IPQG+M8xofq5EIW58w==" saltValue="mgdtdQ7lAPkJ8q7p0fpvvA==" spinCount="100000" sheet="1" objects="1" scenarios="1"/>
  <mergeCells count="23">
    <mergeCell ref="G6:H6"/>
    <mergeCell ref="E21:E25"/>
    <mergeCell ref="F21:F25"/>
    <mergeCell ref="C30:D30"/>
    <mergeCell ref="A28:B28"/>
    <mergeCell ref="A29:B29"/>
    <mergeCell ref="A30:B30"/>
    <mergeCell ref="A27:B27"/>
    <mergeCell ref="C28:D28"/>
    <mergeCell ref="C29:D29"/>
    <mergeCell ref="A26:C26"/>
    <mergeCell ref="D26:F26"/>
    <mergeCell ref="A1:F1"/>
    <mergeCell ref="A9:F9"/>
    <mergeCell ref="A5:B5"/>
    <mergeCell ref="A6:B6"/>
    <mergeCell ref="A7:B7"/>
    <mergeCell ref="D7:F7"/>
    <mergeCell ref="C6:D6"/>
    <mergeCell ref="C5:D5"/>
    <mergeCell ref="A2:F2"/>
    <mergeCell ref="A3:F3"/>
    <mergeCell ref="A8:F8"/>
  </mergeCells>
  <phoneticPr fontId="0" type="noConversion"/>
  <conditionalFormatting sqref="B11:B25">
    <cfRule type="cellIs" dxfId="4" priority="7" stopIfTrue="1" operator="equal">
      <formula>0</formula>
    </cfRule>
  </conditionalFormatting>
  <conditionalFormatting sqref="D11:D12">
    <cfRule type="duplicateValues" dxfId="3" priority="1"/>
  </conditionalFormatting>
  <conditionalFormatting sqref="E11:E22">
    <cfRule type="cellIs" dxfId="2" priority="5" stopIfTrue="1" operator="equal">
      <formula>0</formula>
    </cfRule>
  </conditionalFormatting>
  <conditionalFormatting sqref="H11:H25">
    <cfRule type="cellIs" dxfId="1" priority="4" operator="greaterThan">
      <formula>10</formula>
    </cfRule>
  </conditionalFormatting>
  <conditionalFormatting sqref="H26">
    <cfRule type="cellIs" dxfId="0" priority="3" operator="greaterThan">
      <formula>66</formula>
    </cfRule>
  </conditionalFormatting>
  <printOptions horizontalCentered="1"/>
  <pageMargins left="0.19685039370078741" right="0.19685039370078741" top="0.78740157480314965" bottom="0.27559055118110237" header="0.31496062992125984" footer="0.1574803149606299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YILDIZ KIZ TAKIM KAYIT</vt:lpstr>
      <vt:lpstr>YILDIZ ERKEK TAKIM KAYIT</vt:lpstr>
      <vt:lpstr>'YILDIZ ERKEK TAKIM KAYIT'!Print_Area</vt:lpstr>
      <vt:lpstr>'YILDIZ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2022-12-22T10:12:15Z</cp:lastPrinted>
  <dcterms:created xsi:type="dcterms:W3CDTF">2012-02-25T04:25:03Z</dcterms:created>
  <dcterms:modified xsi:type="dcterms:W3CDTF">2023-05-02T08:27:06Z</dcterms:modified>
</cp:coreProperties>
</file>